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1"/>
  </bookViews>
  <sheets>
    <sheet name="ZBIRNI" sheetId="1" r:id="rId1"/>
    <sheet name="isp CZSS Đ" sheetId="2" r:id="rId2"/>
    <sheet name="isp CZSS KZ" sheetId="3" r:id="rId3"/>
    <sheet name="isp CZSS KC" sheetId="4" r:id="rId4"/>
  </sheets>
  <definedNames/>
  <calcPr fullCalcOnLoad="1"/>
</workbook>
</file>

<file path=xl/sharedStrings.xml><?xml version="1.0" encoding="utf-8"?>
<sst xmlns="http://schemas.openxmlformats.org/spreadsheetml/2006/main" count="718" uniqueCount="174">
  <si>
    <t>razred</t>
  </si>
  <si>
    <t>podskupina</t>
  </si>
  <si>
    <t>Odjeljak</t>
  </si>
  <si>
    <t>Račun</t>
  </si>
  <si>
    <t xml:space="preserve">Opis </t>
  </si>
  <si>
    <t>RASHODI</t>
  </si>
  <si>
    <t>Materijalni rashodi</t>
  </si>
  <si>
    <t>Naknade troškova zaposlenima</t>
  </si>
  <si>
    <t>Službena putovanja</t>
  </si>
  <si>
    <t>Dnevnice za službena putovanja u zemlji</t>
  </si>
  <si>
    <t>Naknade za smještaj na službenom putu u zemlji</t>
  </si>
  <si>
    <t>Naknade za prijevoz na službenom putu u zemlji</t>
  </si>
  <si>
    <t>Ostali rashodi za službena putovanja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</si>
  <si>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</si>
  <si>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</si>
  <si>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</si>
  <si>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</si>
  <si>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</si>
  <si>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 xml:space="preserve">Uredski materijal  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</si>
  <si>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</si>
  <si>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</si>
  <si>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</si>
  <si>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</si>
  <si>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</si>
  <si>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</si>
  <si>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</si>
  <si>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</si>
  <si>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</si>
  <si>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</si>
  <si>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</si>
  <si>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</si>
  <si>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</si>
  <si>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</si>
  <si>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</si>
  <si>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</si>
  <si>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</si>
  <si>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Sitni inventar i autogume</t>
  </si>
  <si>
    <t xml:space="preserve">Sitni inventar </t>
  </si>
  <si>
    <t>Autogume</t>
  </si>
  <si>
    <t>Rashodi za usluge</t>
  </si>
  <si>
    <t xml:space="preserve">Usluge telefona, pošte i prijevoza </t>
  </si>
  <si>
    <t>Usluge telefona, telefaksa</t>
  </si>
  <si>
    <t>Usluge interneta</t>
  </si>
  <si>
    <t>Poštarina (pisma, tiskanice i sl)</t>
  </si>
  <si>
    <t>Rent-a-car i taxi prijevoz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</si>
  <si>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</si>
  <si>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</si>
  <si>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</si>
  <si>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</si>
  <si>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</si>
  <si>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</si>
  <si>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</si>
  <si>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</si>
  <si>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</si>
  <si>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</si>
  <si>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</si>
  <si>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</si>
  <si>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</si>
  <si>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</si>
  <si>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</si>
  <si>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</si>
  <si>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</si>
  <si>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Usluge čuvanja imovine i osoba</t>
  </si>
  <si>
    <t>Ostale komunalne usluge</t>
  </si>
  <si>
    <t>Zakupnine i najamninie</t>
  </si>
  <si>
    <t>Zakupnine za zemljišta</t>
  </si>
  <si>
    <t>Najamnine za građevinske objekte</t>
  </si>
  <si>
    <t>Najamnine za opremu</t>
  </si>
  <si>
    <t>Ostale najamnine i zakupnine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</si>
  <si>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</si>
  <si>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</si>
  <si>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</si>
  <si>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</si>
  <si>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</si>
  <si>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>Intelektualne i osobne usluge</t>
  </si>
  <si>
    <t>Autorski honorari</t>
  </si>
  <si>
    <t>Ugovori o djelu</t>
  </si>
  <si>
    <t>Usluge odvjetnika i pravnog savjetnika</t>
  </si>
  <si>
    <t>Revizorske usluge</t>
  </si>
  <si>
    <t>Geodetko-katastarske usluge</t>
  </si>
  <si>
    <t>Usluge vještačenja</t>
  </si>
  <si>
    <t>Usluge agencija, studentskog servisa (prijepisi, prijevodi i sl.)</t>
  </si>
  <si>
    <t>Ostale intelektualne usluge</t>
  </si>
  <si>
    <t>Računalne usluge</t>
  </si>
  <si>
    <t>Usluge ažuriranja računalnih baza</t>
  </si>
  <si>
    <t>Usluge razvoja softwarea</t>
  </si>
  <si>
    <t>Ostale računalne usluge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</si>
  <si>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</si>
  <si>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</si>
  <si>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</si>
  <si>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</si>
  <si>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</si>
  <si>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</si>
  <si>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</si>
  <si>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>Naknade za rad predstavničkih i izvršnih tijela, povjerenstava i slično</t>
  </si>
  <si>
    <t>Naknade članovima predstavničkih i izvršnih tijela</t>
  </si>
  <si>
    <t>Naknade članovima povjerenstva</t>
  </si>
  <si>
    <t>Ostale slične naknade za rad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</si>
  <si>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</si>
  <si>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</si>
  <si>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</si>
  <si>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</si>
  <si>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</si>
  <si>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</si>
  <si>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</si>
  <si>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</si>
  <si>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</si>
  <si>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</si>
  <si>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</si>
  <si>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</si>
  <si>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</si>
  <si>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</si>
  <si>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</si>
  <si>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>Zatezne kamate iz poslovnih odnosa i drugo</t>
  </si>
  <si>
    <t>Ostali nespomenuti financijski rashodi</t>
  </si>
  <si>
    <t>RASHODI ZA NABAVU NEFINANCIJSKE IMOVINE</t>
  </si>
  <si>
    <t>Rashodi za nabavu proizvedene dugotrajne imovine</t>
  </si>
  <si>
    <t>Građevinski objekti</t>
  </si>
  <si>
    <t>Poslovni objekti</t>
  </si>
  <si>
    <t>Uredski objekti</t>
  </si>
  <si>
    <t>Zgrade znanstvenih i obrazovnih institucija (fakulteti, škole, vrtići i slično)</t>
  </si>
  <si>
    <t>Sportske dvorane i rekreacijski objekti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</si>
  <si>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</si>
  <si>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</si>
  <si>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</si>
  <si>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</si>
  <si>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</si>
  <si>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Ostala uredska oprema</t>
  </si>
  <si>
    <t>Komunikacijska oprema</t>
  </si>
  <si>
    <t>Radio i TV priključci</t>
  </si>
  <si>
    <t>Telefoni i ostali komunikacijski uređaji</t>
  </si>
  <si>
    <t>Telefonske i telegrafske centrale s pripradajućim instalacijama</t>
  </si>
  <si>
    <t>Ostala komunikacijska oprema</t>
  </si>
  <si>
    <t>Sportska i glazbena oprema</t>
  </si>
  <si>
    <t>Sportska oprema</t>
  </si>
  <si>
    <t>Glazbeni instrumenti i oprema</t>
  </si>
  <si>
    <t>Naknade za rad na terenu</t>
  </si>
  <si>
    <t>Naknade za odvojeni život</t>
  </si>
  <si>
    <t>Naknade za prijevoz, za rad na terenu i odvojeni život</t>
  </si>
  <si>
    <t>Materijal i sirovine</t>
  </si>
  <si>
    <t>Ostali materijali i sirovine</t>
  </si>
  <si>
    <t>Namirnice</t>
  </si>
  <si>
    <t>Kalo, rasip, lom i kvar materijala</t>
  </si>
  <si>
    <t>Pomoćni materijal</t>
  </si>
  <si>
    <t>Osnovni materijal i sirovine</t>
  </si>
  <si>
    <t>Znanstvenoistraživačke usluge</t>
  </si>
  <si>
    <t>Rashodi za nabavu plemenitih metala i ostalih pohranjenih vrijednosti</t>
  </si>
  <si>
    <t>Plemeniti metali i ostale pohranjene vrijednosti</t>
  </si>
  <si>
    <t>Pohranjene knjige, umjetnička djela i slične vrijednosti</t>
  </si>
  <si>
    <t>Ostale pohranjene vrijednosti</t>
  </si>
  <si>
    <t>skupina</t>
  </si>
  <si>
    <t>Vlastitih sredstava</t>
  </si>
  <si>
    <t>Ukupno</t>
  </si>
  <si>
    <t>RAČUNOVOĐA:</t>
  </si>
  <si>
    <t>M.P.</t>
  </si>
  <si>
    <t>NAREDBODAVAC:</t>
  </si>
  <si>
    <t>Naknade za prijevoz na posao i s posla</t>
  </si>
  <si>
    <t>Roba</t>
  </si>
  <si>
    <t>Gotovi proizvodi</t>
  </si>
  <si>
    <t>Usluge čišćenja, pranja i slično</t>
  </si>
  <si>
    <t xml:space="preserve">Ostali rashodi </t>
  </si>
  <si>
    <t>Tekuće donacije</t>
  </si>
  <si>
    <t>Tekuće donacije u novcu</t>
  </si>
  <si>
    <t>Ostale tekuće donacije</t>
  </si>
  <si>
    <t>CENTAR ZA SOCIJALNU SKRB KOPRIVNICA</t>
  </si>
  <si>
    <t>CENTAR ZA SOCIJALNU SKRB KRIŽEVCI</t>
  </si>
  <si>
    <t>REBALANS</t>
  </si>
  <si>
    <t>PRORAČUN</t>
  </si>
  <si>
    <t>CENTAR ZA SOCIJALNU SKRB ĐURĐEVAC</t>
  </si>
  <si>
    <t>ZBIRNI</t>
  </si>
  <si>
    <t>ZBIRNI CENTRI</t>
  </si>
  <si>
    <t>CENTAR ZA SOCIJALNU SKRB ĐURĐEVAC,  10.10.2016..</t>
  </si>
  <si>
    <t xml:space="preserve"> FINANCIJSKI PLANA RASHODA IZDATAKA ZA 2017.GODINU</t>
  </si>
  <si>
    <t>2017. godinu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</si>
</sst>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00"/>
    <numFmt numFmtId="173" formatCode="0.0000"/>
    <numFmt numFmtId="174" formatCode="_-* #,##0.0_-;\-* #,##0.0_-;_-* &quot;-&quot;??_-;_-@_-"/>
    <numFmt numFmtId="175" formatCode="_-* #,##0_-;\-* #,##0_-;_-* &quot;-&quot;??_-;_-@_-"/>
    <numFmt numFmtId="176" formatCode="0.0"/>
  </numFmts>
  <fonts count="54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21"/>
      <name val="Arial"/>
      <family val="0"/>
    </font>
    <font>
      <sz val="10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 wrapText="1"/>
    </xf>
    <xf numFmtId="4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2" fillId="0" borderId="0" xfId="0" applyNumberFormat="1" applyFont="1" applyAlignment="1">
      <alignment/>
    </xf>
    <xf numFmtId="4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 applyProtection="1">
      <alignment/>
      <protection locked="0"/>
    </xf>
    <xf numFmtId="4" fontId="11" fillId="0" borderId="10" xfId="0" applyNumberFormat="1" applyFont="1" applyBorder="1" applyAlignment="1">
      <alignment/>
    </xf>
    <xf numFmtId="4" fontId="12" fillId="0" borderId="10" xfId="0" applyNumberFormat="1" applyFont="1" applyBorder="1" applyAlignment="1" applyProtection="1">
      <alignment/>
      <protection locked="0"/>
    </xf>
    <xf numFmtId="4" fontId="12" fillId="0" borderId="13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" fontId="13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 applyProtection="1">
      <alignment/>
      <protection locked="0"/>
    </xf>
    <xf numFmtId="4" fontId="13" fillId="0" borderId="10" xfId="0" applyNumberFormat="1" applyFont="1" applyFill="1" applyBorder="1" applyAlignment="1" applyProtection="1">
      <alignment/>
      <protection locked="0"/>
    </xf>
    <xf numFmtId="4" fontId="13" fillId="0" borderId="10" xfId="0" applyNumberFormat="1" applyFont="1" applyBorder="1" applyAlignment="1">
      <alignment/>
    </xf>
    <xf numFmtId="4" fontId="14" fillId="0" borderId="10" xfId="0" applyNumberFormat="1" applyFont="1" applyBorder="1" applyAlignment="1" applyProtection="1">
      <alignment/>
      <protection locked="0"/>
    </xf>
    <xf numFmtId="4" fontId="14" fillId="0" borderId="13" xfId="0" applyNumberFormat="1" applyFont="1" applyBorder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4" fontId="51" fillId="0" borderId="10" xfId="0" applyNumberFormat="1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 horizontal="left" wrapText="1"/>
    </xf>
    <xf numFmtId="4" fontId="51" fillId="0" borderId="10" xfId="0" applyNumberFormat="1" applyFont="1" applyFill="1" applyBorder="1" applyAlignment="1">
      <alignment/>
    </xf>
    <xf numFmtId="4" fontId="51" fillId="0" borderId="10" xfId="0" applyNumberFormat="1" applyFont="1" applyFill="1" applyBorder="1" applyAlignment="1" applyProtection="1">
      <alignment/>
      <protection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 applyProtection="1">
      <alignment/>
      <protection/>
    </xf>
    <xf numFmtId="4" fontId="51" fillId="0" borderId="10" xfId="0" applyNumberFormat="1" applyFont="1" applyFill="1" applyBorder="1" applyAlignment="1">
      <alignment horizontal="right" wrapText="1"/>
    </xf>
    <xf numFmtId="0" fontId="50" fillId="0" borderId="11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right"/>
    </xf>
    <xf numFmtId="0" fontId="50" fillId="0" borderId="10" xfId="0" applyFont="1" applyFill="1" applyBorder="1" applyAlignment="1">
      <alignment horizontal="left" wrapText="1"/>
    </xf>
    <xf numFmtId="4" fontId="50" fillId="0" borderId="10" xfId="0" applyNumberFormat="1" applyFont="1" applyFill="1" applyBorder="1" applyAlignment="1" applyProtection="1">
      <alignment/>
      <protection locked="0"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>
      <alignment wrapText="1"/>
    </xf>
    <xf numFmtId="4" fontId="51" fillId="0" borderId="10" xfId="0" applyNumberFormat="1" applyFont="1" applyFill="1" applyBorder="1" applyAlignment="1" applyProtection="1">
      <alignment/>
      <protection locked="0"/>
    </xf>
    <xf numFmtId="0" fontId="51" fillId="0" borderId="11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4" fontId="51" fillId="0" borderId="10" xfId="0" applyNumberFormat="1" applyFont="1" applyBorder="1" applyAlignment="1">
      <alignment/>
    </xf>
    <xf numFmtId="4" fontId="51" fillId="0" borderId="10" xfId="0" applyNumberFormat="1" applyFont="1" applyBorder="1" applyAlignment="1" applyProtection="1">
      <alignment/>
      <protection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4" fontId="50" fillId="0" borderId="10" xfId="0" applyNumberFormat="1" applyFont="1" applyBorder="1" applyAlignment="1" applyProtection="1">
      <alignment/>
      <protection locked="0"/>
    </xf>
    <xf numFmtId="4" fontId="50" fillId="0" borderId="10" xfId="0" applyNumberFormat="1" applyFont="1" applyBorder="1" applyAlignment="1" applyProtection="1">
      <alignment/>
      <protection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left"/>
    </xf>
    <xf numFmtId="0" fontId="50" fillId="0" borderId="13" xfId="0" applyFont="1" applyBorder="1" applyAlignment="1">
      <alignment horizontal="right"/>
    </xf>
    <xf numFmtId="0" fontId="50" fillId="0" borderId="13" xfId="0" applyFont="1" applyBorder="1" applyAlignment="1">
      <alignment wrapText="1"/>
    </xf>
    <xf numFmtId="4" fontId="50" fillId="0" borderId="13" xfId="0" applyNumberFormat="1" applyFont="1" applyBorder="1" applyAlignment="1" applyProtection="1">
      <alignment/>
      <protection locked="0"/>
    </xf>
    <xf numFmtId="4" fontId="50" fillId="0" borderId="14" xfId="0" applyNumberFormat="1" applyFont="1" applyBorder="1" applyAlignment="1" applyProtection="1">
      <alignment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wrapText="1"/>
    </xf>
    <xf numFmtId="4" fontId="50" fillId="0" borderId="0" xfId="0" applyNumberFormat="1" applyFont="1" applyAlignment="1" applyProtection="1">
      <alignment/>
      <protection locked="0"/>
    </xf>
    <xf numFmtId="4" fontId="50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>
      <alignment horizontal="center" wrapText="1"/>
    </xf>
    <xf numFmtId="4" fontId="5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left" textRotation="90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 applyProtection="1">
      <alignment horizontal="center" wrapText="1"/>
      <protection/>
    </xf>
    <xf numFmtId="0" fontId="0" fillId="33" borderId="15" xfId="0" applyFill="1" applyBorder="1" applyAlignment="1" applyProtection="1">
      <alignment horizontal="left"/>
      <protection locked="0"/>
    </xf>
    <xf numFmtId="14" fontId="0" fillId="34" borderId="15" xfId="0" applyNumberForma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4" fontId="51" fillId="0" borderId="10" xfId="0" applyNumberFormat="1" applyFont="1" applyFill="1" applyBorder="1" applyAlignment="1" applyProtection="1">
      <alignment horizontal="center" wrapText="1"/>
      <protection/>
    </xf>
    <xf numFmtId="0" fontId="50" fillId="33" borderId="15" xfId="0" applyFont="1" applyFill="1" applyBorder="1" applyAlignment="1" applyProtection="1">
      <alignment horizontal="left"/>
      <protection locked="0"/>
    </xf>
    <xf numFmtId="14" fontId="50" fillId="34" borderId="15" xfId="0" applyNumberFormat="1" applyFont="1" applyFill="1" applyBorder="1" applyAlignment="1" applyProtection="1">
      <alignment/>
      <protection locked="0"/>
    </xf>
    <xf numFmtId="0" fontId="50" fillId="34" borderId="15" xfId="0" applyFont="1" applyFill="1" applyBorder="1" applyAlignment="1" applyProtection="1">
      <alignment/>
      <protection locked="0"/>
    </xf>
    <xf numFmtId="0" fontId="50" fillId="0" borderId="16" xfId="0" applyFont="1" applyBorder="1" applyAlignment="1">
      <alignment horizontal="center"/>
    </xf>
    <xf numFmtId="0" fontId="52" fillId="0" borderId="0" xfId="0" applyFont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/>
      <protection locked="0"/>
    </xf>
    <xf numFmtId="0" fontId="53" fillId="0" borderId="10" xfId="0" applyFont="1" applyFill="1" applyBorder="1" applyAlignment="1">
      <alignment horizontal="center" textRotation="90"/>
    </xf>
    <xf numFmtId="0" fontId="53" fillId="0" borderId="10" xfId="0" applyFont="1" applyFill="1" applyBorder="1" applyAlignment="1">
      <alignment horizontal="left" textRotation="90"/>
    </xf>
    <xf numFmtId="0" fontId="50" fillId="0" borderId="10" xfId="0" applyFont="1" applyBorder="1" applyAlignment="1">
      <alignment/>
    </xf>
    <xf numFmtId="0" fontId="53" fillId="0" borderId="10" xfId="0" applyFont="1" applyFill="1" applyBorder="1" applyAlignment="1">
      <alignment horizontal="center" wrapText="1"/>
    </xf>
    <xf numFmtId="4" fontId="51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88">
      <selection activeCell="A3" sqref="A3:I3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.00390625" style="0" customWidth="1"/>
    <col min="4" max="4" width="5.140625" style="4" customWidth="1"/>
    <col min="5" max="5" width="6.00390625" style="11" customWidth="1"/>
    <col min="6" max="6" width="52.7109375" style="5" customWidth="1"/>
    <col min="7" max="7" width="12.421875" style="136" customWidth="1"/>
    <col min="8" max="8" width="0.13671875" style="0" customWidth="1"/>
    <col min="9" max="9" width="0.13671875" style="15" customWidth="1"/>
    <col min="10" max="10" width="11.28125" style="0" hidden="1" customWidth="1"/>
    <col min="11" max="11" width="12.421875" style="123" hidden="1" customWidth="1"/>
  </cols>
  <sheetData>
    <row r="1" spans="1:11" ht="14.25" customHeight="1" thickBot="1">
      <c r="A1" s="196"/>
      <c r="B1" s="196"/>
      <c r="C1" s="196"/>
      <c r="D1" s="196"/>
      <c r="E1" s="197" t="s">
        <v>169</v>
      </c>
      <c r="F1" s="198"/>
      <c r="G1" s="198"/>
      <c r="K1" s="124"/>
    </row>
    <row r="2" spans="1:11" ht="21" customHeight="1">
      <c r="A2" s="199"/>
      <c r="B2" s="199"/>
      <c r="C2" s="199"/>
      <c r="D2" s="199"/>
      <c r="E2" s="199"/>
      <c r="F2" s="199"/>
      <c r="G2" s="199"/>
      <c r="K2" s="124"/>
    </row>
    <row r="3" spans="1:11" ht="22.5" customHeight="1">
      <c r="A3" s="200" t="s">
        <v>170</v>
      </c>
      <c r="B3" s="200"/>
      <c r="C3" s="200"/>
      <c r="D3" s="200"/>
      <c r="E3" s="200"/>
      <c r="F3" s="200"/>
      <c r="G3" s="200"/>
      <c r="H3" s="200"/>
      <c r="I3" s="200"/>
      <c r="K3" s="124"/>
    </row>
    <row r="4" spans="1:11" ht="18" customHeight="1">
      <c r="A4" s="189">
        <v>2014</v>
      </c>
      <c r="B4" s="189"/>
      <c r="C4" s="189"/>
      <c r="D4" s="189"/>
      <c r="E4" s="189"/>
      <c r="F4" s="189"/>
      <c r="G4" s="189"/>
      <c r="H4" s="189"/>
      <c r="I4" s="189"/>
      <c r="K4" s="124"/>
    </row>
    <row r="5" spans="1:11" ht="18" customHeight="1">
      <c r="A5" s="190" t="s">
        <v>0</v>
      </c>
      <c r="B5" s="190" t="s">
        <v>150</v>
      </c>
      <c r="C5" s="191" t="s">
        <v>1</v>
      </c>
      <c r="D5" s="190" t="s">
        <v>2</v>
      </c>
      <c r="E5" s="190" t="s">
        <v>3</v>
      </c>
      <c r="F5" s="193" t="s">
        <v>4</v>
      </c>
      <c r="G5" s="194"/>
      <c r="H5" s="194"/>
      <c r="I5" s="195" t="s">
        <v>152</v>
      </c>
      <c r="K5" s="124"/>
    </row>
    <row r="6" spans="1:11" ht="50.25" customHeight="1">
      <c r="A6" s="190"/>
      <c r="B6" s="190"/>
      <c r="C6" s="192"/>
      <c r="D6" s="190"/>
      <c r="E6" s="190"/>
      <c r="F6" s="193"/>
      <c r="G6" s="125" t="s">
        <v>167</v>
      </c>
      <c r="H6" s="17" t="s">
        <v>151</v>
      </c>
      <c r="I6" s="195"/>
      <c r="K6" s="113" t="s">
        <v>166</v>
      </c>
    </row>
    <row r="7" spans="1:11" s="1" customFormat="1" ht="12.75">
      <c r="A7" s="18">
        <v>3</v>
      </c>
      <c r="B7" s="19"/>
      <c r="C7" s="19"/>
      <c r="D7" s="19"/>
      <c r="E7" s="20"/>
      <c r="F7" s="21" t="s">
        <v>5</v>
      </c>
      <c r="G7" s="126">
        <f>G8+G130+G141</f>
        <v>1499047.2000000002</v>
      </c>
      <c r="H7" s="22">
        <f>H8+H130+H141</f>
        <v>0</v>
      </c>
      <c r="I7" s="102">
        <f aca="true" t="shared" si="0" ref="I7:I70">G7+H7</f>
        <v>1499047.2000000002</v>
      </c>
      <c r="J7" s="112">
        <f>K7-G7</f>
        <v>137952.7999999998</v>
      </c>
      <c r="K7" s="114">
        <f>K8+K130+K141</f>
        <v>1637000</v>
      </c>
    </row>
    <row r="8" spans="1:11" s="2" customFormat="1" ht="12.75">
      <c r="A8" s="23"/>
      <c r="B8" s="24">
        <v>32</v>
      </c>
      <c r="C8" s="24"/>
      <c r="D8" s="24"/>
      <c r="E8" s="25"/>
      <c r="F8" s="26" t="s">
        <v>6</v>
      </c>
      <c r="G8" s="127">
        <f>G9+G22+G57+G115</f>
        <v>1496747.2000000002</v>
      </c>
      <c r="H8" s="27">
        <f>H9+H22+H57+H115</f>
        <v>0</v>
      </c>
      <c r="I8" s="103">
        <f t="shared" si="0"/>
        <v>1496747.2000000002</v>
      </c>
      <c r="J8" s="112">
        <f aca="true" t="shared" si="1" ref="J8:J75">K8-G8</f>
        <v>128052.79999999981</v>
      </c>
      <c r="K8" s="115">
        <f>K9+K22+K57+K115</f>
        <v>1624800</v>
      </c>
    </row>
    <row r="9" spans="1:11" s="3" customFormat="1" ht="12.75">
      <c r="A9" s="28"/>
      <c r="B9" s="29"/>
      <c r="C9" s="29">
        <v>321</v>
      </c>
      <c r="D9" s="29"/>
      <c r="E9" s="30"/>
      <c r="F9" s="31" t="s">
        <v>7</v>
      </c>
      <c r="G9" s="127">
        <f>G10+G19+G15</f>
        <v>97850</v>
      </c>
      <c r="H9" s="32">
        <f>H10+H19+H15</f>
        <v>0</v>
      </c>
      <c r="I9" s="104">
        <f t="shared" si="0"/>
        <v>97850</v>
      </c>
      <c r="J9" s="112">
        <f t="shared" si="1"/>
        <v>32050</v>
      </c>
      <c r="K9" s="115">
        <f>K10+K19+K15</f>
        <v>129900</v>
      </c>
    </row>
    <row r="10" spans="1:11" s="1" customFormat="1" ht="12.75">
      <c r="A10" s="33"/>
      <c r="B10" s="34"/>
      <c r="C10" s="34"/>
      <c r="D10" s="34">
        <v>3211</v>
      </c>
      <c r="E10" s="35"/>
      <c r="F10" s="36" t="s">
        <v>8</v>
      </c>
      <c r="G10" s="128">
        <f>SUM(G11:G14)</f>
        <v>67850</v>
      </c>
      <c r="H10" s="101">
        <f>SUM(H11:H14)</f>
        <v>0</v>
      </c>
      <c r="I10" s="101">
        <f t="shared" si="0"/>
        <v>67850</v>
      </c>
      <c r="J10" s="112">
        <f t="shared" si="1"/>
        <v>15950</v>
      </c>
      <c r="K10" s="116">
        <f>SUM(K11:K14)</f>
        <v>83800</v>
      </c>
    </row>
    <row r="11" spans="1:11" ht="12.75">
      <c r="A11" s="38"/>
      <c r="B11" s="39"/>
      <c r="C11" s="39"/>
      <c r="D11" s="39"/>
      <c r="E11" s="40">
        <v>32111</v>
      </c>
      <c r="F11" s="41" t="s">
        <v>9</v>
      </c>
      <c r="G11" s="129">
        <f>SUM('isp CZSS Đ'!G11+'isp CZSS KZ'!G11+'isp CZSS KC'!G11)</f>
        <v>39350</v>
      </c>
      <c r="H11" s="42"/>
      <c r="I11" s="105">
        <f t="shared" si="0"/>
        <v>39350</v>
      </c>
      <c r="J11" s="112">
        <f t="shared" si="1"/>
        <v>4880</v>
      </c>
      <c r="K11" s="117">
        <f>SUM('isp CZSS Đ'!K11+'isp CZSS KZ'!K11+'isp CZSS KC'!K11)</f>
        <v>44230</v>
      </c>
    </row>
    <row r="12" spans="1:11" ht="12.75">
      <c r="A12" s="38"/>
      <c r="B12" s="39"/>
      <c r="C12" s="39"/>
      <c r="D12" s="39"/>
      <c r="E12" s="40">
        <v>32113</v>
      </c>
      <c r="F12" s="41" t="s">
        <v>10</v>
      </c>
      <c r="G12" s="129">
        <f>SUM('isp CZSS Đ'!G12+'isp CZSS KZ'!G12+'isp CZSS KC'!G12)</f>
        <v>15000</v>
      </c>
      <c r="H12" s="42"/>
      <c r="I12" s="105">
        <f t="shared" si="0"/>
        <v>15000</v>
      </c>
      <c r="J12" s="112">
        <f t="shared" si="1"/>
        <v>9000</v>
      </c>
      <c r="K12" s="117">
        <f>SUM('isp CZSS Đ'!K12+'isp CZSS KZ'!K12+'isp CZSS KC'!K12)</f>
        <v>24000</v>
      </c>
    </row>
    <row r="13" spans="1:11" ht="12.75">
      <c r="A13" s="38"/>
      <c r="B13" s="39"/>
      <c r="C13" s="39"/>
      <c r="D13" s="39"/>
      <c r="E13" s="40">
        <v>32115</v>
      </c>
      <c r="F13" s="41" t="s">
        <v>11</v>
      </c>
      <c r="G13" s="129">
        <f>SUM('isp CZSS Đ'!G13+'isp CZSS KZ'!G13+'isp CZSS KC'!G13)</f>
        <v>9500</v>
      </c>
      <c r="H13" s="42"/>
      <c r="I13" s="105">
        <f t="shared" si="0"/>
        <v>9500</v>
      </c>
      <c r="J13" s="112">
        <f t="shared" si="1"/>
        <v>-610</v>
      </c>
      <c r="K13" s="117">
        <f>SUM('isp CZSS Đ'!K13+'isp CZSS KZ'!K13+'isp CZSS KC'!K13)</f>
        <v>8890</v>
      </c>
    </row>
    <row r="14" spans="1:11" ht="12.75">
      <c r="A14" s="38"/>
      <c r="B14" s="39"/>
      <c r="C14" s="39"/>
      <c r="D14" s="39"/>
      <c r="E14" s="40">
        <v>32119</v>
      </c>
      <c r="F14" s="41" t="s">
        <v>12</v>
      </c>
      <c r="G14" s="129">
        <f>SUM('isp CZSS Đ'!G14+'isp CZSS KZ'!G14+'isp CZSS KC'!G14)</f>
        <v>4000</v>
      </c>
      <c r="H14" s="42"/>
      <c r="I14" s="105">
        <f t="shared" si="0"/>
        <v>4000</v>
      </c>
      <c r="J14" s="112">
        <f t="shared" si="1"/>
        <v>2680</v>
      </c>
      <c r="K14" s="117">
        <f>SUM('isp CZSS Đ'!K14+'isp CZSS KZ'!K14+'isp CZSS KC'!K14)</f>
        <v>6680</v>
      </c>
    </row>
    <row r="15" spans="1:11" s="1" customFormat="1" ht="22.5" customHeight="1">
      <c r="A15" s="33"/>
      <c r="B15" s="34"/>
      <c r="C15" s="34"/>
      <c r="D15" s="34">
        <v>3212</v>
      </c>
      <c r="E15" s="35"/>
      <c r="F15" s="36" t="s">
        <v>138</v>
      </c>
      <c r="G15" s="128">
        <f>SUM(G16:G18)</f>
        <v>0</v>
      </c>
      <c r="H15" s="101">
        <f>SUM(H16:H18)</f>
        <v>0</v>
      </c>
      <c r="I15" s="101">
        <f t="shared" si="0"/>
        <v>0</v>
      </c>
      <c r="J15" s="112">
        <f t="shared" si="1"/>
        <v>0</v>
      </c>
      <c r="K15" s="116">
        <f>SUM(K16:K18)</f>
        <v>0</v>
      </c>
    </row>
    <row r="16" spans="1:11" ht="12.75">
      <c r="A16" s="38"/>
      <c r="B16" s="39"/>
      <c r="C16" s="39"/>
      <c r="D16" s="39"/>
      <c r="E16" s="40">
        <v>32121</v>
      </c>
      <c r="F16" s="41" t="s">
        <v>156</v>
      </c>
      <c r="G16" s="129">
        <f>SUM('isp CZSS Đ'!G16+'isp CZSS KZ'!G16+'isp CZSS KC'!G16)</f>
        <v>0</v>
      </c>
      <c r="H16" s="42"/>
      <c r="I16" s="105">
        <f t="shared" si="0"/>
        <v>0</v>
      </c>
      <c r="J16" s="112">
        <f t="shared" si="1"/>
        <v>0</v>
      </c>
      <c r="K16" s="117">
        <f>SUM('isp CZSS Đ'!K16+'isp CZSS KZ'!K16+'isp CZSS KC'!K16)</f>
        <v>0</v>
      </c>
    </row>
    <row r="17" spans="1:11" ht="12.75">
      <c r="A17" s="38"/>
      <c r="B17" s="39"/>
      <c r="C17" s="39"/>
      <c r="D17" s="39"/>
      <c r="E17" s="40">
        <v>32122</v>
      </c>
      <c r="F17" s="41" t="s">
        <v>136</v>
      </c>
      <c r="G17" s="129">
        <f>SUM('isp CZSS Đ'!G17+'isp CZSS KZ'!G17+'isp CZSS KC'!G17)</f>
        <v>0</v>
      </c>
      <c r="H17" s="42"/>
      <c r="I17" s="105">
        <f t="shared" si="0"/>
        <v>0</v>
      </c>
      <c r="J17" s="112">
        <f t="shared" si="1"/>
        <v>0</v>
      </c>
      <c r="K17" s="117">
        <f>SUM('isp CZSS Đ'!K17+'isp CZSS KZ'!K17+'isp CZSS KC'!K17)</f>
        <v>0</v>
      </c>
    </row>
    <row r="18" spans="1:11" ht="12.75">
      <c r="A18" s="38"/>
      <c r="B18" s="39"/>
      <c r="C18" s="39"/>
      <c r="D18" s="39"/>
      <c r="E18" s="40">
        <v>32123</v>
      </c>
      <c r="F18" s="41" t="s">
        <v>137</v>
      </c>
      <c r="G18" s="129">
        <f>SUM('isp CZSS Đ'!G18+'isp CZSS KZ'!G18+'isp CZSS KC'!G18)</f>
        <v>0</v>
      </c>
      <c r="H18" s="42"/>
      <c r="I18" s="105">
        <f t="shared" si="0"/>
        <v>0</v>
      </c>
      <c r="J18" s="112">
        <f t="shared" si="1"/>
        <v>0</v>
      </c>
      <c r="K18" s="117">
        <f>SUM('isp CZSS Đ'!K18+'isp CZSS KZ'!K18+'isp CZSS KC'!K18)</f>
        <v>0</v>
      </c>
    </row>
    <row r="19" spans="1:11" s="1" customFormat="1" ht="12.75">
      <c r="A19" s="33"/>
      <c r="B19" s="34"/>
      <c r="C19" s="34"/>
      <c r="D19" s="34">
        <v>3213</v>
      </c>
      <c r="E19" s="35"/>
      <c r="F19" s="36" t="s">
        <v>13</v>
      </c>
      <c r="G19" s="128">
        <f>SUM(G20:G21)</f>
        <v>30000</v>
      </c>
      <c r="H19" s="101">
        <f>SUM(H20:H21)</f>
        <v>0</v>
      </c>
      <c r="I19" s="101">
        <f t="shared" si="0"/>
        <v>30000</v>
      </c>
      <c r="J19" s="112">
        <f t="shared" si="1"/>
        <v>16100</v>
      </c>
      <c r="K19" s="116">
        <f>SUM(K20:K21)</f>
        <v>46100</v>
      </c>
    </row>
    <row r="20" spans="1:11" ht="12.75">
      <c r="A20" s="38"/>
      <c r="B20" s="39"/>
      <c r="C20" s="39"/>
      <c r="D20" s="39"/>
      <c r="E20" s="40">
        <v>32131</v>
      </c>
      <c r="F20" s="41" t="s">
        <v>14</v>
      </c>
      <c r="G20" s="129">
        <f>SUM('isp CZSS Đ'!G20+'isp CZSS KZ'!G20+'isp CZSS KC'!G20)</f>
        <v>24000</v>
      </c>
      <c r="H20" s="42"/>
      <c r="I20" s="105">
        <f t="shared" si="0"/>
        <v>24000</v>
      </c>
      <c r="J20" s="112">
        <f t="shared" si="1"/>
        <v>2400</v>
      </c>
      <c r="K20" s="117">
        <f>SUM('isp CZSS Đ'!K20+'isp CZSS KZ'!K20+'isp CZSS KC'!K20)</f>
        <v>26400</v>
      </c>
    </row>
    <row r="21" spans="1:11" ht="12.75">
      <c r="A21" s="38"/>
      <c r="B21" s="39"/>
      <c r="C21" s="39"/>
      <c r="D21" s="39"/>
      <c r="E21" s="40">
        <v>32132</v>
      </c>
      <c r="F21" s="41" t="s">
        <v>15</v>
      </c>
      <c r="G21" s="129">
        <f>SUM('isp CZSS Đ'!G21+'isp CZSS KZ'!G21+'isp CZSS KC'!G21)</f>
        <v>6000</v>
      </c>
      <c r="H21" s="42"/>
      <c r="I21" s="105">
        <f t="shared" si="0"/>
        <v>6000</v>
      </c>
      <c r="J21" s="112">
        <f t="shared" si="1"/>
        <v>13700</v>
      </c>
      <c r="K21" s="117">
        <f>SUM('isp CZSS Đ'!K21+'isp CZSS KZ'!K21+'isp CZSS KC'!K21)</f>
        <v>19700</v>
      </c>
    </row>
    <row r="22" spans="1:11" s="3" customFormat="1" ht="12.75">
      <c r="A22" s="28"/>
      <c r="B22" s="29"/>
      <c r="C22" s="29">
        <v>322</v>
      </c>
      <c r="D22" s="29"/>
      <c r="E22" s="30"/>
      <c r="F22" s="31" t="s">
        <v>16</v>
      </c>
      <c r="G22" s="127">
        <f>G23+G39+G45+G50+G52+G31+G55</f>
        <v>459964.6</v>
      </c>
      <c r="H22" s="32">
        <f>H23+H39+H45+H52+H31</f>
        <v>0</v>
      </c>
      <c r="I22" s="104">
        <f t="shared" si="0"/>
        <v>459964.6</v>
      </c>
      <c r="J22" s="112">
        <f t="shared" si="1"/>
        <v>2775.4000000000233</v>
      </c>
      <c r="K22" s="115">
        <f>K23+K39+K45+K52+K31</f>
        <v>462740</v>
      </c>
    </row>
    <row r="23" spans="1:11" s="1" customFormat="1" ht="12.75">
      <c r="A23" s="33"/>
      <c r="B23" s="34"/>
      <c r="C23" s="34"/>
      <c r="D23" s="34">
        <v>3221</v>
      </c>
      <c r="E23" s="35"/>
      <c r="F23" s="36" t="s">
        <v>17</v>
      </c>
      <c r="G23" s="128">
        <f>SUM(G24:G30)</f>
        <v>188864.6</v>
      </c>
      <c r="H23" s="101">
        <f>SUM(H24:H30)</f>
        <v>0</v>
      </c>
      <c r="I23" s="101">
        <f t="shared" si="0"/>
        <v>188864.6</v>
      </c>
      <c r="J23" s="112">
        <f t="shared" si="1"/>
        <v>57835.399999999994</v>
      </c>
      <c r="K23" s="116">
        <f>SUM(K24:K30)</f>
        <v>246700</v>
      </c>
    </row>
    <row r="24" spans="1:11" ht="12.75">
      <c r="A24" s="38"/>
      <c r="B24" s="39"/>
      <c r="C24" s="39"/>
      <c r="D24" s="39"/>
      <c r="E24" s="40">
        <v>32211</v>
      </c>
      <c r="F24" s="41" t="s">
        <v>18</v>
      </c>
      <c r="G24" s="129">
        <f>SUM('isp CZSS Đ'!G24+'isp CZSS KZ'!G24+'isp CZSS KC'!G24)</f>
        <v>148011</v>
      </c>
      <c r="H24" s="42"/>
      <c r="I24" s="105">
        <f t="shared" si="0"/>
        <v>148011</v>
      </c>
      <c r="J24" s="112">
        <f t="shared" si="1"/>
        <v>37539</v>
      </c>
      <c r="K24" s="117">
        <f>SUM('isp CZSS Đ'!K24+'isp CZSS KZ'!K24+'isp CZSS KC'!K24)</f>
        <v>185550</v>
      </c>
    </row>
    <row r="25" spans="1:11" ht="12.75">
      <c r="A25" s="38"/>
      <c r="B25" s="39"/>
      <c r="C25" s="39"/>
      <c r="D25" s="39"/>
      <c r="E25" s="40">
        <v>32212</v>
      </c>
      <c r="F25" s="41" t="s">
        <v>19</v>
      </c>
      <c r="G25" s="129">
        <f>SUM('isp CZSS Đ'!G25+'isp CZSS KZ'!G25+'isp CZSS KC'!G25)</f>
        <v>14000</v>
      </c>
      <c r="H25" s="42"/>
      <c r="I25" s="105">
        <f t="shared" si="0"/>
        <v>14000</v>
      </c>
      <c r="J25" s="112">
        <f t="shared" si="1"/>
        <v>5550</v>
      </c>
      <c r="K25" s="117">
        <f>SUM('isp CZSS Đ'!K25+'isp CZSS KZ'!K25+'isp CZSS KC'!K25)</f>
        <v>19550</v>
      </c>
    </row>
    <row r="26" spans="1:11" ht="12.75">
      <c r="A26" s="38"/>
      <c r="B26" s="39"/>
      <c r="C26" s="39"/>
      <c r="D26" s="39"/>
      <c r="E26" s="40">
        <v>32213</v>
      </c>
      <c r="F26" s="41" t="s">
        <v>20</v>
      </c>
      <c r="G26" s="129">
        <f>SUM('isp CZSS Đ'!G26+'isp CZSS KZ'!G26+'isp CZSS KC'!G26)</f>
        <v>0</v>
      </c>
      <c r="H26" s="42"/>
      <c r="I26" s="105">
        <f t="shared" si="0"/>
        <v>0</v>
      </c>
      <c r="J26" s="112">
        <f t="shared" si="1"/>
        <v>0</v>
      </c>
      <c r="K26" s="117">
        <f>SUM('isp CZSS Đ'!K26+'isp CZSS KZ'!K26+'isp CZSS KC'!K26)</f>
        <v>0</v>
      </c>
    </row>
    <row r="27" spans="1:11" ht="12.75">
      <c r="A27" s="38"/>
      <c r="B27" s="39"/>
      <c r="C27" s="39"/>
      <c r="D27" s="39"/>
      <c r="E27" s="40">
        <v>32214</v>
      </c>
      <c r="F27" s="41" t="s">
        <v>21</v>
      </c>
      <c r="G27" s="129">
        <f>SUM('isp CZSS Đ'!G27+'isp CZSS KZ'!G27+'isp CZSS KC'!G27)</f>
        <v>19000</v>
      </c>
      <c r="H27" s="42"/>
      <c r="I27" s="105">
        <f t="shared" si="0"/>
        <v>19000</v>
      </c>
      <c r="J27" s="112">
        <f t="shared" si="1"/>
        <v>10200</v>
      </c>
      <c r="K27" s="117">
        <f>SUM('isp CZSS Đ'!K27+'isp CZSS KZ'!K27+'isp CZSS KC'!K27)</f>
        <v>29200</v>
      </c>
    </row>
    <row r="28" spans="1:11" ht="12.75" hidden="1">
      <c r="A28" s="38"/>
      <c r="B28" s="39"/>
      <c r="C28" s="39"/>
      <c r="D28" s="39"/>
      <c r="E28" s="40">
        <v>32215</v>
      </c>
      <c r="F28" s="41" t="s">
        <v>22</v>
      </c>
      <c r="G28" s="129">
        <f>SUM('isp CZSS Đ'!G28+'isp CZSS KZ'!G28+'isp CZSS KC'!G28)</f>
        <v>0</v>
      </c>
      <c r="H28" s="42"/>
      <c r="I28" s="105">
        <f t="shared" si="0"/>
        <v>0</v>
      </c>
      <c r="J28" s="112">
        <f t="shared" si="1"/>
        <v>0</v>
      </c>
      <c r="K28" s="117">
        <f>SUM('isp CZSS Đ'!K28+'isp CZSS KZ'!K28+'isp CZSS KC'!K28)</f>
        <v>0</v>
      </c>
    </row>
    <row r="29" spans="1:11" ht="12.75">
      <c r="A29" s="38"/>
      <c r="B29" s="39"/>
      <c r="C29" s="39"/>
      <c r="D29" s="39"/>
      <c r="E29" s="40">
        <v>32216</v>
      </c>
      <c r="F29" s="41" t="s">
        <v>23</v>
      </c>
      <c r="G29" s="129">
        <f>SUM('isp CZSS Đ'!G29+'isp CZSS KZ'!G29+'isp CZSS KC'!G29)</f>
        <v>7000</v>
      </c>
      <c r="H29" s="42"/>
      <c r="I29" s="105">
        <f t="shared" si="0"/>
        <v>7000</v>
      </c>
      <c r="J29" s="112">
        <f t="shared" si="1"/>
        <v>4450</v>
      </c>
      <c r="K29" s="117">
        <f>SUM('isp CZSS Đ'!K29+'isp CZSS KZ'!K29+'isp CZSS KC'!K29)</f>
        <v>11450</v>
      </c>
    </row>
    <row r="30" spans="1:11" ht="12.75">
      <c r="A30" s="38"/>
      <c r="B30" s="39"/>
      <c r="C30" s="39"/>
      <c r="D30" s="39"/>
      <c r="E30" s="40">
        <v>32219</v>
      </c>
      <c r="F30" s="41" t="s">
        <v>24</v>
      </c>
      <c r="G30" s="129">
        <f>SUM('isp CZSS Đ'!G30+'isp CZSS KZ'!G30+'isp CZSS KC'!G30)</f>
        <v>853.6</v>
      </c>
      <c r="H30" s="42"/>
      <c r="I30" s="105">
        <f t="shared" si="0"/>
        <v>853.6</v>
      </c>
      <c r="J30" s="112">
        <f t="shared" si="1"/>
        <v>96.39999999999998</v>
      </c>
      <c r="K30" s="117">
        <f>SUM('isp CZSS Đ'!K30+'isp CZSS KZ'!K30+'isp CZSS KC'!K30)</f>
        <v>950</v>
      </c>
    </row>
    <row r="31" spans="1:11" ht="12.75">
      <c r="A31" s="33"/>
      <c r="B31" s="34"/>
      <c r="C31" s="34"/>
      <c r="D31" s="34">
        <v>3222</v>
      </c>
      <c r="E31" s="35"/>
      <c r="F31" s="36" t="s">
        <v>139</v>
      </c>
      <c r="G31" s="128">
        <f>SUM(G32:G38)</f>
        <v>0</v>
      </c>
      <c r="H31" s="101">
        <f>SUM(H32:H38)</f>
        <v>0</v>
      </c>
      <c r="I31" s="101">
        <f t="shared" si="0"/>
        <v>0</v>
      </c>
      <c r="J31" s="112">
        <f t="shared" si="1"/>
        <v>0</v>
      </c>
      <c r="K31" s="116">
        <f>SUM(K32:K38)</f>
        <v>0</v>
      </c>
    </row>
    <row r="32" spans="1:11" ht="12.75">
      <c r="A32" s="38"/>
      <c r="B32" s="39"/>
      <c r="C32" s="39"/>
      <c r="D32" s="39"/>
      <c r="E32" s="40">
        <v>32221</v>
      </c>
      <c r="F32" s="41" t="s">
        <v>144</v>
      </c>
      <c r="G32" s="129">
        <f>SUM('isp CZSS Đ'!G32+'isp CZSS KZ'!G32+'isp CZSS KC'!G32)</f>
        <v>0</v>
      </c>
      <c r="H32" s="42"/>
      <c r="I32" s="105">
        <f t="shared" si="0"/>
        <v>0</v>
      </c>
      <c r="J32" s="112">
        <f t="shared" si="1"/>
        <v>0</v>
      </c>
      <c r="K32" s="117">
        <f>SUM('isp CZSS Đ'!K32+'isp CZSS KZ'!K32+'isp CZSS KC'!K32)</f>
        <v>0</v>
      </c>
    </row>
    <row r="33" spans="1:11" ht="12.75">
      <c r="A33" s="38"/>
      <c r="B33" s="39"/>
      <c r="C33" s="39"/>
      <c r="D33" s="39"/>
      <c r="E33" s="40">
        <v>32222</v>
      </c>
      <c r="F33" s="41" t="s">
        <v>143</v>
      </c>
      <c r="G33" s="129">
        <f>SUM('isp CZSS Đ'!G33+'isp CZSS KZ'!G33+'isp CZSS KC'!G33)</f>
        <v>0</v>
      </c>
      <c r="H33" s="42"/>
      <c r="I33" s="105">
        <f t="shared" si="0"/>
        <v>0</v>
      </c>
      <c r="J33" s="112">
        <f t="shared" si="1"/>
        <v>0</v>
      </c>
      <c r="K33" s="117">
        <f>SUM('isp CZSS Đ'!K33+'isp CZSS KZ'!K33+'isp CZSS KC'!K33)</f>
        <v>0</v>
      </c>
    </row>
    <row r="34" spans="1:11" ht="12.75">
      <c r="A34" s="38"/>
      <c r="B34" s="39"/>
      <c r="C34" s="39"/>
      <c r="D34" s="39"/>
      <c r="E34" s="40">
        <v>32223</v>
      </c>
      <c r="F34" s="41" t="s">
        <v>142</v>
      </c>
      <c r="G34" s="129">
        <f>SUM('isp CZSS Đ'!G34+'isp CZSS KZ'!G34+'isp CZSS KC'!G34)</f>
        <v>0</v>
      </c>
      <c r="H34" s="42"/>
      <c r="I34" s="105">
        <f t="shared" si="0"/>
        <v>0</v>
      </c>
      <c r="J34" s="112">
        <f t="shared" si="1"/>
        <v>0</v>
      </c>
      <c r="K34" s="117">
        <f>SUM('isp CZSS Đ'!K34+'isp CZSS KZ'!K34+'isp CZSS KC'!K34)</f>
        <v>0</v>
      </c>
    </row>
    <row r="35" spans="1:11" ht="12.75">
      <c r="A35" s="38"/>
      <c r="B35" s="39"/>
      <c r="C35" s="39"/>
      <c r="D35" s="39"/>
      <c r="E35" s="40">
        <v>32224</v>
      </c>
      <c r="F35" s="41" t="s">
        <v>141</v>
      </c>
      <c r="G35" s="129">
        <f>SUM('isp CZSS Đ'!G35+'isp CZSS KZ'!G35+'isp CZSS KC'!G35)</f>
        <v>0</v>
      </c>
      <c r="H35" s="42"/>
      <c r="I35" s="105">
        <f t="shared" si="0"/>
        <v>0</v>
      </c>
      <c r="J35" s="112">
        <f t="shared" si="1"/>
        <v>0</v>
      </c>
      <c r="K35" s="117">
        <f>SUM('isp CZSS Đ'!K35+'isp CZSS KZ'!K35+'isp CZSS KC'!K35)</f>
        <v>0</v>
      </c>
    </row>
    <row r="36" spans="1:11" ht="12.75">
      <c r="A36" s="38"/>
      <c r="B36" s="39"/>
      <c r="C36" s="39"/>
      <c r="D36" s="39"/>
      <c r="E36" s="40">
        <v>32225</v>
      </c>
      <c r="F36" s="41" t="s">
        <v>157</v>
      </c>
      <c r="G36" s="129">
        <f>SUM('isp CZSS Đ'!G36+'isp CZSS KZ'!G36+'isp CZSS KC'!G36)</f>
        <v>0</v>
      </c>
      <c r="H36" s="42"/>
      <c r="I36" s="105">
        <f t="shared" si="0"/>
        <v>0</v>
      </c>
      <c r="J36" s="112">
        <f t="shared" si="1"/>
        <v>0</v>
      </c>
      <c r="K36" s="117">
        <f>SUM('isp CZSS Đ'!K36+'isp CZSS KZ'!K36+'isp CZSS KC'!K36)</f>
        <v>0</v>
      </c>
    </row>
    <row r="37" spans="1:11" ht="12.75">
      <c r="A37" s="38"/>
      <c r="B37" s="39"/>
      <c r="C37" s="39"/>
      <c r="D37" s="39"/>
      <c r="E37" s="40">
        <v>32226</v>
      </c>
      <c r="F37" s="41" t="s">
        <v>158</v>
      </c>
      <c r="G37" s="129">
        <f>SUM('isp CZSS Đ'!G37+'isp CZSS KZ'!G37+'isp CZSS KC'!G37)</f>
        <v>0</v>
      </c>
      <c r="H37" s="42"/>
      <c r="I37" s="105">
        <f t="shared" si="0"/>
        <v>0</v>
      </c>
      <c r="J37" s="112">
        <f t="shared" si="1"/>
        <v>0</v>
      </c>
      <c r="K37" s="117">
        <f>SUM('isp CZSS Đ'!K37+'isp CZSS KZ'!K37+'isp CZSS KC'!K37)</f>
        <v>0</v>
      </c>
    </row>
    <row r="38" spans="1:11" ht="12.75">
      <c r="A38" s="38"/>
      <c r="B38" s="39"/>
      <c r="C38" s="39"/>
      <c r="D38" s="39"/>
      <c r="E38" s="40">
        <v>32229</v>
      </c>
      <c r="F38" s="41" t="s">
        <v>140</v>
      </c>
      <c r="G38" s="129">
        <f>SUM('isp CZSS Đ'!G38+'isp CZSS KZ'!G38+'isp CZSS KC'!G38)</f>
        <v>0</v>
      </c>
      <c r="H38" s="42"/>
      <c r="I38" s="105">
        <f t="shared" si="0"/>
        <v>0</v>
      </c>
      <c r="J38" s="112">
        <f t="shared" si="1"/>
        <v>0</v>
      </c>
      <c r="K38" s="117">
        <f>SUM('isp CZSS Đ'!K38+'isp CZSS KZ'!K38+'isp CZSS KC'!K38)</f>
        <v>0</v>
      </c>
    </row>
    <row r="39" spans="1:11" s="1" customFormat="1" ht="12.75">
      <c r="A39" s="33"/>
      <c r="B39" s="34"/>
      <c r="C39" s="34"/>
      <c r="D39" s="34">
        <v>3223</v>
      </c>
      <c r="E39" s="35"/>
      <c r="F39" s="36" t="s">
        <v>25</v>
      </c>
      <c r="G39" s="128">
        <f>SUM(G40:G44)</f>
        <v>240100</v>
      </c>
      <c r="H39" s="101">
        <f>SUM(H40:H44)</f>
        <v>0</v>
      </c>
      <c r="I39" s="101">
        <f t="shared" si="0"/>
        <v>240100</v>
      </c>
      <c r="J39" s="112">
        <f t="shared" si="1"/>
        <v>-35400</v>
      </c>
      <c r="K39" s="116">
        <f>SUM(K40:K44)</f>
        <v>204700</v>
      </c>
    </row>
    <row r="40" spans="1:11" ht="12.75">
      <c r="A40" s="38"/>
      <c r="B40" s="39"/>
      <c r="C40" s="39"/>
      <c r="D40" s="39"/>
      <c r="E40" s="40">
        <v>32231</v>
      </c>
      <c r="F40" s="41" t="s">
        <v>26</v>
      </c>
      <c r="G40" s="129">
        <f>SUM('isp CZSS Đ'!G40+'isp CZSS KZ'!G40+'isp CZSS KC'!G40)</f>
        <v>73000</v>
      </c>
      <c r="H40" s="42"/>
      <c r="I40" s="105">
        <f t="shared" si="0"/>
        <v>73000</v>
      </c>
      <c r="J40" s="112">
        <f t="shared" si="1"/>
        <v>-10800</v>
      </c>
      <c r="K40" s="117">
        <f>SUM('isp CZSS Đ'!K40+'isp CZSS KZ'!K40+'isp CZSS KC'!K40)</f>
        <v>62200</v>
      </c>
    </row>
    <row r="41" spans="1:11" ht="12.75">
      <c r="A41" s="38"/>
      <c r="B41" s="39"/>
      <c r="C41" s="39"/>
      <c r="D41" s="39"/>
      <c r="E41" s="40">
        <v>32232</v>
      </c>
      <c r="F41" s="41" t="s">
        <v>27</v>
      </c>
      <c r="G41" s="129">
        <f>SUM('isp CZSS Đ'!G41+'isp CZSS KZ'!G41+'isp CZSS KC'!G41)</f>
        <v>0</v>
      </c>
      <c r="H41" s="42"/>
      <c r="I41" s="105">
        <f t="shared" si="0"/>
        <v>0</v>
      </c>
      <c r="J41" s="112">
        <f t="shared" si="1"/>
        <v>0</v>
      </c>
      <c r="K41" s="117">
        <f>SUM('isp CZSS Đ'!K41+'isp CZSS KZ'!K41+'isp CZSS KC'!K41)</f>
        <v>0</v>
      </c>
    </row>
    <row r="42" spans="1:11" ht="12.75">
      <c r="A42" s="38"/>
      <c r="B42" s="39"/>
      <c r="C42" s="39"/>
      <c r="D42" s="39"/>
      <c r="E42" s="40">
        <v>32233</v>
      </c>
      <c r="F42" s="41" t="s">
        <v>28</v>
      </c>
      <c r="G42" s="129">
        <f>SUM('isp CZSS Đ'!G42+'isp CZSS KZ'!G42+'isp CZSS KC'!G42)</f>
        <v>100000</v>
      </c>
      <c r="H42" s="42"/>
      <c r="I42" s="105">
        <f t="shared" si="0"/>
        <v>100000</v>
      </c>
      <c r="J42" s="112">
        <f t="shared" si="1"/>
        <v>-19300</v>
      </c>
      <c r="K42" s="117">
        <f>SUM('isp CZSS Đ'!K42+'isp CZSS KZ'!K42+'isp CZSS KC'!K42)</f>
        <v>80700</v>
      </c>
    </row>
    <row r="43" spans="1:11" ht="12.75">
      <c r="A43" s="38"/>
      <c r="B43" s="39"/>
      <c r="C43" s="39"/>
      <c r="D43" s="39"/>
      <c r="E43" s="40">
        <v>32234</v>
      </c>
      <c r="F43" s="41" t="s">
        <v>29</v>
      </c>
      <c r="G43" s="129">
        <f>SUM('isp CZSS Đ'!G43+'isp CZSS KZ'!G43+'isp CZSS KC'!G43)</f>
        <v>67100</v>
      </c>
      <c r="H43" s="42"/>
      <c r="I43" s="105">
        <f t="shared" si="0"/>
        <v>67100</v>
      </c>
      <c r="J43" s="112">
        <f t="shared" si="1"/>
        <v>-5300</v>
      </c>
      <c r="K43" s="117">
        <f>SUM('isp CZSS Đ'!K43+'isp CZSS KZ'!K43+'isp CZSS KC'!K43)</f>
        <v>61800</v>
      </c>
    </row>
    <row r="44" spans="1:11" ht="25.5">
      <c r="A44" s="38"/>
      <c r="B44" s="39"/>
      <c r="C44" s="39"/>
      <c r="D44" s="39"/>
      <c r="E44" s="40">
        <v>32239</v>
      </c>
      <c r="F44" s="41" t="s">
        <v>30</v>
      </c>
      <c r="G44" s="129">
        <f>SUM('isp CZSS Đ'!G44+'isp CZSS KZ'!G44+'isp CZSS KC'!G44)</f>
        <v>0</v>
      </c>
      <c r="H44" s="42"/>
      <c r="I44" s="105">
        <f t="shared" si="0"/>
        <v>0</v>
      </c>
      <c r="J44" s="112">
        <f t="shared" si="1"/>
        <v>0</v>
      </c>
      <c r="K44" s="117">
        <f>SUM('isp CZSS Đ'!K44+'isp CZSS KZ'!K44+'isp CZSS KC'!K44)</f>
        <v>0</v>
      </c>
    </row>
    <row r="45" spans="1:11" ht="12.75">
      <c r="A45" s="38"/>
      <c r="B45" s="39"/>
      <c r="C45" s="39"/>
      <c r="D45" s="19">
        <v>3224</v>
      </c>
      <c r="E45" s="20"/>
      <c r="F45" s="21" t="s">
        <v>31</v>
      </c>
      <c r="G45" s="128">
        <f>SUM(G46:G49)</f>
        <v>22000</v>
      </c>
      <c r="H45" s="101">
        <f>SUM(H46:H49)</f>
        <v>0</v>
      </c>
      <c r="I45" s="101">
        <f t="shared" si="0"/>
        <v>22000</v>
      </c>
      <c r="J45" s="112">
        <f t="shared" si="1"/>
        <v>-17400</v>
      </c>
      <c r="K45" s="116">
        <f>SUM(K46:K49)</f>
        <v>4600</v>
      </c>
    </row>
    <row r="46" spans="1:11" ht="25.5">
      <c r="A46" s="38"/>
      <c r="B46" s="39"/>
      <c r="C46" s="39"/>
      <c r="D46" s="39"/>
      <c r="E46" s="40">
        <v>32241</v>
      </c>
      <c r="F46" s="41" t="s">
        <v>32</v>
      </c>
      <c r="G46" s="129">
        <f>SUM('isp CZSS Đ'!G46+'isp CZSS KZ'!G46+'isp CZSS KC'!G46)</f>
        <v>2000</v>
      </c>
      <c r="H46" s="42"/>
      <c r="I46" s="105">
        <f t="shared" si="0"/>
        <v>2000</v>
      </c>
      <c r="J46" s="112">
        <f t="shared" si="1"/>
        <v>-1400</v>
      </c>
      <c r="K46" s="117">
        <f>SUM('isp CZSS Đ'!K46+'isp CZSS KZ'!K46+'isp CZSS KC'!K46)</f>
        <v>600</v>
      </c>
    </row>
    <row r="47" spans="1:11" ht="25.5">
      <c r="A47" s="38"/>
      <c r="B47" s="39"/>
      <c r="C47" s="39"/>
      <c r="D47" s="39"/>
      <c r="E47" s="40">
        <v>32242</v>
      </c>
      <c r="F47" s="41" t="s">
        <v>33</v>
      </c>
      <c r="G47" s="129">
        <f>SUM('isp CZSS Đ'!G47+'isp CZSS KZ'!G47+'isp CZSS KC'!G47)</f>
        <v>16000</v>
      </c>
      <c r="H47" s="42"/>
      <c r="I47" s="105">
        <f t="shared" si="0"/>
        <v>16000</v>
      </c>
      <c r="J47" s="112">
        <f t="shared" si="1"/>
        <v>-13850</v>
      </c>
      <c r="K47" s="117">
        <f>SUM('isp CZSS Đ'!K47+'isp CZSS KZ'!K47+'isp CZSS KC'!K47)</f>
        <v>2150</v>
      </c>
    </row>
    <row r="48" spans="1:11" ht="25.5">
      <c r="A48" s="38"/>
      <c r="B48" s="39"/>
      <c r="C48" s="39"/>
      <c r="D48" s="39"/>
      <c r="E48" s="43">
        <v>32243</v>
      </c>
      <c r="F48" s="41" t="s">
        <v>34</v>
      </c>
      <c r="G48" s="129">
        <f>SUM('isp CZSS Đ'!G48+'isp CZSS KZ'!G48+'isp CZSS KC'!G48)</f>
        <v>4000</v>
      </c>
      <c r="H48" s="42"/>
      <c r="I48" s="105">
        <f t="shared" si="0"/>
        <v>4000</v>
      </c>
      <c r="J48" s="112">
        <f t="shared" si="1"/>
        <v>-2150</v>
      </c>
      <c r="K48" s="117">
        <f>SUM('isp CZSS Đ'!K48+'isp CZSS KZ'!K48+'isp CZSS KC'!K48)</f>
        <v>1850</v>
      </c>
    </row>
    <row r="49" spans="1:11" ht="12.75">
      <c r="A49" s="38"/>
      <c r="B49" s="39"/>
      <c r="C49" s="39"/>
      <c r="D49" s="39"/>
      <c r="E49" s="43">
        <v>32244</v>
      </c>
      <c r="F49" s="44" t="s">
        <v>35</v>
      </c>
      <c r="G49" s="129">
        <f>SUM('isp CZSS Đ'!G49+'isp CZSS KZ'!G49+'isp CZSS KC'!G49)</f>
        <v>0</v>
      </c>
      <c r="H49" s="42"/>
      <c r="I49" s="105">
        <f t="shared" si="0"/>
        <v>0</v>
      </c>
      <c r="J49" s="112">
        <f t="shared" si="1"/>
        <v>0</v>
      </c>
      <c r="K49" s="117">
        <f>SUM('isp CZSS Đ'!K49+'isp CZSS KZ'!K49+'isp CZSS KC'!K49)</f>
        <v>0</v>
      </c>
    </row>
    <row r="50" spans="1:11" ht="12.75" hidden="1">
      <c r="A50" s="38"/>
      <c r="B50" s="39"/>
      <c r="C50" s="39"/>
      <c r="D50" s="19">
        <v>3227</v>
      </c>
      <c r="E50" s="67"/>
      <c r="F50" s="68" t="s">
        <v>22</v>
      </c>
      <c r="G50" s="130"/>
      <c r="H50" s="42"/>
      <c r="I50" s="105"/>
      <c r="J50" s="112"/>
      <c r="K50" s="117"/>
    </row>
    <row r="51" spans="1:11" ht="12.75" hidden="1">
      <c r="A51" s="38"/>
      <c r="B51" s="39"/>
      <c r="C51" s="39"/>
      <c r="D51" s="39"/>
      <c r="E51" s="43">
        <v>32271</v>
      </c>
      <c r="F51" s="44" t="s">
        <v>22</v>
      </c>
      <c r="G51" s="129"/>
      <c r="H51" s="42"/>
      <c r="I51" s="105"/>
      <c r="J51" s="112"/>
      <c r="K51" s="117"/>
    </row>
    <row r="52" spans="1:11" s="1" customFormat="1" ht="12.75">
      <c r="A52" s="33"/>
      <c r="B52" s="34"/>
      <c r="C52" s="34"/>
      <c r="D52" s="34">
        <v>3225</v>
      </c>
      <c r="E52" s="35"/>
      <c r="F52" s="36" t="s">
        <v>36</v>
      </c>
      <c r="G52" s="128">
        <f>SUM(G53:G54)</f>
        <v>9000</v>
      </c>
      <c r="H52" s="101">
        <f>SUM(H53:H54)</f>
        <v>0</v>
      </c>
      <c r="I52" s="101">
        <f t="shared" si="0"/>
        <v>9000</v>
      </c>
      <c r="J52" s="112">
        <f t="shared" si="1"/>
        <v>-2260</v>
      </c>
      <c r="K52" s="116">
        <f>SUM(K53:K54)</f>
        <v>6740</v>
      </c>
    </row>
    <row r="53" spans="1:11" s="6" customFormat="1" ht="12.75">
      <c r="A53" s="38"/>
      <c r="B53" s="39"/>
      <c r="C53" s="39"/>
      <c r="D53" s="39"/>
      <c r="E53" s="40">
        <v>32251</v>
      </c>
      <c r="F53" s="41" t="s">
        <v>37</v>
      </c>
      <c r="G53" s="129">
        <f>SUM('isp CZSS Đ'!G53+'isp CZSS KZ'!G53+'isp CZSS KC'!G53)</f>
        <v>5000</v>
      </c>
      <c r="H53" s="42"/>
      <c r="I53" s="105">
        <f t="shared" si="0"/>
        <v>5000</v>
      </c>
      <c r="J53" s="112">
        <f t="shared" si="1"/>
        <v>1740</v>
      </c>
      <c r="K53" s="117">
        <f>SUM('isp CZSS Đ'!K53+'isp CZSS KZ'!K53+'isp CZSS KC'!K53)</f>
        <v>6740</v>
      </c>
    </row>
    <row r="54" spans="1:11" s="6" customFormat="1" ht="12.75">
      <c r="A54" s="38"/>
      <c r="B54" s="39"/>
      <c r="C54" s="39"/>
      <c r="D54" s="39"/>
      <c r="E54" s="40">
        <v>32252</v>
      </c>
      <c r="F54" s="41" t="s">
        <v>38</v>
      </c>
      <c r="G54" s="129">
        <f>SUM('isp CZSS Đ'!G54+'isp CZSS KZ'!G54+'isp CZSS KC'!G54)</f>
        <v>4000</v>
      </c>
      <c r="H54" s="42"/>
      <c r="I54" s="105">
        <f t="shared" si="0"/>
        <v>4000</v>
      </c>
      <c r="J54" s="112">
        <f t="shared" si="1"/>
        <v>-4000</v>
      </c>
      <c r="K54" s="117">
        <f>SUM('isp CZSS Đ'!K54+'isp CZSS KZ'!K54+'isp CZSS KC'!K54)</f>
        <v>0</v>
      </c>
    </row>
    <row r="55" spans="1:11" s="6" customFormat="1" ht="12.75">
      <c r="A55" s="38"/>
      <c r="B55" s="39"/>
      <c r="C55" s="39"/>
      <c r="D55" s="19">
        <v>3227</v>
      </c>
      <c r="E55" s="67"/>
      <c r="F55" s="68" t="s">
        <v>22</v>
      </c>
      <c r="G55" s="130">
        <f>SUM(G56)</f>
        <v>0</v>
      </c>
      <c r="H55" s="42"/>
      <c r="I55" s="105"/>
      <c r="J55" s="112">
        <f t="shared" si="1"/>
        <v>0</v>
      </c>
      <c r="K55" s="117">
        <v>0</v>
      </c>
    </row>
    <row r="56" spans="1:11" s="6" customFormat="1" ht="12.75">
      <c r="A56" s="38"/>
      <c r="B56" s="39"/>
      <c r="C56" s="39"/>
      <c r="D56" s="39"/>
      <c r="E56" s="43">
        <v>32271</v>
      </c>
      <c r="F56" s="44" t="s">
        <v>22</v>
      </c>
      <c r="G56" s="129">
        <f>SUM('isp CZSS Đ'!G56+'isp CZSS KZ'!G56+'isp CZSS KC'!G56)</f>
        <v>0</v>
      </c>
      <c r="H56" s="42"/>
      <c r="I56" s="105"/>
      <c r="J56" s="112">
        <f t="shared" si="1"/>
        <v>0</v>
      </c>
      <c r="K56" s="117">
        <f>SUM('isp CZSS Đ'!K56+'isp CZSS KZ'!K56+'isp CZSS KC'!K56)</f>
        <v>0</v>
      </c>
    </row>
    <row r="57" spans="1:11" s="3" customFormat="1" ht="12.75">
      <c r="A57" s="28"/>
      <c r="B57" s="29"/>
      <c r="C57" s="29">
        <v>323</v>
      </c>
      <c r="D57" s="29"/>
      <c r="E57" s="30"/>
      <c r="F57" s="31" t="s">
        <v>39</v>
      </c>
      <c r="G57" s="127">
        <f>G58+G64+G69+G75+G83+G88+G93+G103+G107</f>
        <v>840370</v>
      </c>
      <c r="H57" s="32">
        <f>H58+H64+H69+H75+H83+H88+H93+H103+H107</f>
        <v>0</v>
      </c>
      <c r="I57" s="104">
        <f t="shared" si="0"/>
        <v>840370</v>
      </c>
      <c r="J57" s="112">
        <f t="shared" si="1"/>
        <v>117553</v>
      </c>
      <c r="K57" s="115">
        <f>K58+K64+K69+K75+K83+K88+K93+K103+K107</f>
        <v>957923</v>
      </c>
    </row>
    <row r="58" spans="1:11" s="1" customFormat="1" ht="12.75">
      <c r="A58" s="33"/>
      <c r="B58" s="34"/>
      <c r="C58" s="34"/>
      <c r="D58" s="34">
        <v>3231</v>
      </c>
      <c r="E58" s="35"/>
      <c r="F58" s="36" t="s">
        <v>40</v>
      </c>
      <c r="G58" s="128">
        <f>SUM(G59:G63)</f>
        <v>274810</v>
      </c>
      <c r="H58" s="101">
        <f>SUM(H59:H63)</f>
        <v>0</v>
      </c>
      <c r="I58" s="101">
        <f t="shared" si="0"/>
        <v>274810</v>
      </c>
      <c r="J58" s="112">
        <f t="shared" si="1"/>
        <v>42700</v>
      </c>
      <c r="K58" s="116">
        <f>SUM(K59:K63)</f>
        <v>317510</v>
      </c>
    </row>
    <row r="59" spans="1:11" ht="12.75">
      <c r="A59" s="38"/>
      <c r="B59" s="39"/>
      <c r="C59" s="39"/>
      <c r="D59" s="39"/>
      <c r="E59" s="40">
        <v>32311</v>
      </c>
      <c r="F59" s="41" t="s">
        <v>41</v>
      </c>
      <c r="G59" s="129">
        <f>SUM('isp CZSS Đ'!G59+'isp CZSS KZ'!G59+'isp CZSS KC'!G59)</f>
        <v>124500</v>
      </c>
      <c r="H59" s="42"/>
      <c r="I59" s="105">
        <f t="shared" si="0"/>
        <v>124500</v>
      </c>
      <c r="J59" s="112">
        <f t="shared" si="1"/>
        <v>32760</v>
      </c>
      <c r="K59" s="117">
        <f>SUM('isp CZSS Đ'!K59+'isp CZSS KZ'!K59+'isp CZSS KC'!K59)</f>
        <v>157260</v>
      </c>
    </row>
    <row r="60" spans="1:11" ht="12.75">
      <c r="A60" s="38"/>
      <c r="B60" s="39"/>
      <c r="C60" s="39"/>
      <c r="D60" s="39"/>
      <c r="E60" s="40">
        <v>32312</v>
      </c>
      <c r="F60" s="41" t="s">
        <v>42</v>
      </c>
      <c r="G60" s="129">
        <f>SUM('isp CZSS Đ'!G60+'isp CZSS KZ'!G60+'isp CZSS KC'!G60)</f>
        <v>1500</v>
      </c>
      <c r="H60" s="42"/>
      <c r="I60" s="105">
        <f t="shared" si="0"/>
        <v>1500</v>
      </c>
      <c r="J60" s="112">
        <f t="shared" si="1"/>
        <v>2200</v>
      </c>
      <c r="K60" s="117">
        <f>SUM('isp CZSS Đ'!K60+'isp CZSS KZ'!K60+'isp CZSS KC'!K60)</f>
        <v>3700</v>
      </c>
    </row>
    <row r="61" spans="1:11" ht="12.75">
      <c r="A61" s="38"/>
      <c r="B61" s="39"/>
      <c r="C61" s="39"/>
      <c r="D61" s="39"/>
      <c r="E61" s="40">
        <v>32313</v>
      </c>
      <c r="F61" s="41" t="s">
        <v>43</v>
      </c>
      <c r="G61" s="129">
        <f>SUM('isp CZSS Đ'!G61+'isp CZSS KZ'!G61+'isp CZSS KC'!G61)</f>
        <v>148810</v>
      </c>
      <c r="H61" s="42"/>
      <c r="I61" s="105">
        <f t="shared" si="0"/>
        <v>148810</v>
      </c>
      <c r="J61" s="112">
        <f t="shared" si="1"/>
        <v>7740</v>
      </c>
      <c r="K61" s="117">
        <f>SUM('isp CZSS Đ'!K61+'isp CZSS KZ'!K61+'isp CZSS KC'!K61)</f>
        <v>156550</v>
      </c>
    </row>
    <row r="62" spans="1:11" ht="12.75">
      <c r="A62" s="38"/>
      <c r="B62" s="39"/>
      <c r="C62" s="39"/>
      <c r="D62" s="39"/>
      <c r="E62" s="40">
        <v>32314</v>
      </c>
      <c r="F62" s="41" t="s">
        <v>44</v>
      </c>
      <c r="G62" s="129">
        <f>SUM('isp CZSS Đ'!G62+'isp CZSS KZ'!G62+'isp CZSS KC'!G62)</f>
        <v>0</v>
      </c>
      <c r="H62" s="42"/>
      <c r="I62" s="105">
        <f t="shared" si="0"/>
        <v>0</v>
      </c>
      <c r="J62" s="112">
        <f t="shared" si="1"/>
        <v>0</v>
      </c>
      <c r="K62" s="117">
        <f>SUM('isp CZSS Đ'!K62+'isp CZSS KZ'!K62+'isp CZSS KC'!K62)</f>
        <v>0</v>
      </c>
    </row>
    <row r="63" spans="1:11" ht="12.75">
      <c r="A63" s="38"/>
      <c r="B63" s="39"/>
      <c r="C63" s="39"/>
      <c r="D63" s="39"/>
      <c r="E63" s="40">
        <v>32319</v>
      </c>
      <c r="F63" s="41" t="s">
        <v>45</v>
      </c>
      <c r="G63" s="129">
        <f>SUM('isp CZSS Đ'!G63+'isp CZSS KZ'!G63+'isp CZSS KC'!G63)</f>
        <v>0</v>
      </c>
      <c r="H63" s="42"/>
      <c r="I63" s="105">
        <f t="shared" si="0"/>
        <v>0</v>
      </c>
      <c r="J63" s="112">
        <f t="shared" si="1"/>
        <v>0</v>
      </c>
      <c r="K63" s="117">
        <f>SUM('isp CZSS Đ'!K63+'isp CZSS KZ'!K63+'isp CZSS KC'!K63)</f>
        <v>0</v>
      </c>
    </row>
    <row r="64" spans="1:11" s="1" customFormat="1" ht="12.75">
      <c r="A64" s="33"/>
      <c r="B64" s="34"/>
      <c r="C64" s="34"/>
      <c r="D64" s="34">
        <v>3232</v>
      </c>
      <c r="E64" s="35"/>
      <c r="F64" s="36" t="s">
        <v>46</v>
      </c>
      <c r="G64" s="128">
        <f>SUM(G65:G68)</f>
        <v>177700</v>
      </c>
      <c r="H64" s="101">
        <f>SUM(H65:H68)</f>
        <v>0</v>
      </c>
      <c r="I64" s="101">
        <f t="shared" si="0"/>
        <v>177700</v>
      </c>
      <c r="J64" s="112">
        <f t="shared" si="1"/>
        <v>-26057</v>
      </c>
      <c r="K64" s="116">
        <f>SUM(K65:K68)</f>
        <v>151643</v>
      </c>
    </row>
    <row r="65" spans="1:11" ht="25.5">
      <c r="A65" s="38"/>
      <c r="B65" s="39"/>
      <c r="C65" s="39"/>
      <c r="D65" s="39"/>
      <c r="E65" s="40">
        <v>32321</v>
      </c>
      <c r="F65" s="41" t="s">
        <v>47</v>
      </c>
      <c r="G65" s="129">
        <f>SUM('isp CZSS Đ'!G65+'isp CZSS KZ'!G65+'isp CZSS KC'!G65)</f>
        <v>58300</v>
      </c>
      <c r="H65" s="42"/>
      <c r="I65" s="105">
        <f t="shared" si="0"/>
        <v>58300</v>
      </c>
      <c r="J65" s="112">
        <f t="shared" si="1"/>
        <v>-34260</v>
      </c>
      <c r="K65" s="117">
        <f>SUM('isp CZSS Đ'!K65+'isp CZSS KZ'!K65+'isp CZSS KC'!K65)</f>
        <v>24040</v>
      </c>
    </row>
    <row r="66" spans="1:11" ht="25.5">
      <c r="A66" s="38"/>
      <c r="B66" s="39"/>
      <c r="C66" s="39"/>
      <c r="D66" s="39"/>
      <c r="E66" s="40">
        <v>32322</v>
      </c>
      <c r="F66" s="41" t="s">
        <v>48</v>
      </c>
      <c r="G66" s="129">
        <f>SUM('isp CZSS Đ'!G66+'isp CZSS KZ'!G66+'isp CZSS KC'!G66)</f>
        <v>91500</v>
      </c>
      <c r="H66" s="42"/>
      <c r="I66" s="105">
        <f t="shared" si="0"/>
        <v>91500</v>
      </c>
      <c r="J66" s="112">
        <f t="shared" si="1"/>
        <v>10503</v>
      </c>
      <c r="K66" s="117">
        <f>SUM('isp CZSS Đ'!K66+'isp CZSS KZ'!K66+'isp CZSS KC'!K66)</f>
        <v>102003</v>
      </c>
    </row>
    <row r="67" spans="1:11" ht="25.5">
      <c r="A67" s="38"/>
      <c r="B67" s="39"/>
      <c r="C67" s="39"/>
      <c r="D67" s="39"/>
      <c r="E67" s="40">
        <v>32323</v>
      </c>
      <c r="F67" s="41" t="s">
        <v>49</v>
      </c>
      <c r="G67" s="129">
        <f>SUM('isp CZSS Đ'!G67+'isp CZSS KZ'!G67+'isp CZSS KC'!G67)</f>
        <v>19900</v>
      </c>
      <c r="H67" s="42"/>
      <c r="I67" s="105">
        <f t="shared" si="0"/>
        <v>19900</v>
      </c>
      <c r="J67" s="112">
        <f t="shared" si="1"/>
        <v>4850</v>
      </c>
      <c r="K67" s="117">
        <f>SUM('isp CZSS Đ'!K67+'isp CZSS KZ'!K67+'isp CZSS KC'!K67)</f>
        <v>24750</v>
      </c>
    </row>
    <row r="68" spans="1:11" ht="12.75">
      <c r="A68" s="38"/>
      <c r="B68" s="39"/>
      <c r="C68" s="39"/>
      <c r="D68" s="39"/>
      <c r="E68" s="40">
        <v>32329</v>
      </c>
      <c r="F68" s="41" t="s">
        <v>50</v>
      </c>
      <c r="G68" s="129">
        <f>SUM('isp CZSS Đ'!G68+'isp CZSS KZ'!G68+'isp CZSS KC'!G68)</f>
        <v>8000</v>
      </c>
      <c r="H68" s="42"/>
      <c r="I68" s="105">
        <f t="shared" si="0"/>
        <v>8000</v>
      </c>
      <c r="J68" s="112">
        <f t="shared" si="1"/>
        <v>-7150</v>
      </c>
      <c r="K68" s="117">
        <f>SUM('isp CZSS Đ'!K68+'isp CZSS KZ'!K68+'isp CZSS KC'!K68)</f>
        <v>850</v>
      </c>
    </row>
    <row r="69" spans="1:11" s="1" customFormat="1" ht="12.75">
      <c r="A69" s="33"/>
      <c r="B69" s="34"/>
      <c r="C69" s="34"/>
      <c r="D69" s="34">
        <v>3233</v>
      </c>
      <c r="E69" s="35"/>
      <c r="F69" s="36" t="s">
        <v>51</v>
      </c>
      <c r="G69" s="128">
        <f>SUM(G70:G74)</f>
        <v>11260</v>
      </c>
      <c r="H69" s="101">
        <f>SUM(H70:H74)</f>
        <v>0</v>
      </c>
      <c r="I69" s="101">
        <f t="shared" si="0"/>
        <v>11260</v>
      </c>
      <c r="J69" s="112">
        <f t="shared" si="1"/>
        <v>9779</v>
      </c>
      <c r="K69" s="116">
        <f>SUM(K70:K74)</f>
        <v>21039</v>
      </c>
    </row>
    <row r="70" spans="1:11" ht="12.75">
      <c r="A70" s="38"/>
      <c r="B70" s="39"/>
      <c r="C70" s="39"/>
      <c r="D70" s="39"/>
      <c r="E70" s="40">
        <v>32331</v>
      </c>
      <c r="F70" s="41" t="s">
        <v>52</v>
      </c>
      <c r="G70" s="129">
        <f>SUM('isp CZSS Đ'!G70+'isp CZSS KZ'!G70+'isp CZSS KC'!G70)</f>
        <v>1260</v>
      </c>
      <c r="H70" s="42"/>
      <c r="I70" s="105">
        <f t="shared" si="0"/>
        <v>1260</v>
      </c>
      <c r="J70" s="112">
        <f t="shared" si="1"/>
        <v>-300</v>
      </c>
      <c r="K70" s="117">
        <f>SUM('isp CZSS Đ'!K70+'isp CZSS KZ'!K70+'isp CZSS KC'!K70)</f>
        <v>960</v>
      </c>
    </row>
    <row r="71" spans="1:11" ht="12.75">
      <c r="A71" s="38"/>
      <c r="B71" s="39"/>
      <c r="C71" s="39"/>
      <c r="D71" s="39"/>
      <c r="E71" s="40">
        <v>32332</v>
      </c>
      <c r="F71" s="41" t="s">
        <v>53</v>
      </c>
      <c r="G71" s="129">
        <f>SUM('isp CZSS Đ'!G71+'isp CZSS KZ'!G71+'isp CZSS KC'!G71)</f>
        <v>3000</v>
      </c>
      <c r="H71" s="42"/>
      <c r="I71" s="105">
        <f aca="true" t="shared" si="2" ref="I71:I134">G71+H71</f>
        <v>3000</v>
      </c>
      <c r="J71" s="112">
        <f t="shared" si="1"/>
        <v>2710</v>
      </c>
      <c r="K71" s="117">
        <f>SUM('isp CZSS Đ'!K71+'isp CZSS KZ'!K71+'isp CZSS KC'!K71)</f>
        <v>5710</v>
      </c>
    </row>
    <row r="72" spans="1:11" ht="12.75">
      <c r="A72" s="38"/>
      <c r="B72" s="39"/>
      <c r="C72" s="39"/>
      <c r="D72" s="39"/>
      <c r="E72" s="40">
        <v>32333</v>
      </c>
      <c r="F72" s="41" t="s">
        <v>54</v>
      </c>
      <c r="G72" s="129">
        <f>SUM('isp CZSS Đ'!G72+'isp CZSS KZ'!G72+'isp CZSS KC'!G72)</f>
        <v>0</v>
      </c>
      <c r="H72" s="42"/>
      <c r="I72" s="105">
        <f t="shared" si="2"/>
        <v>0</v>
      </c>
      <c r="J72" s="112">
        <f t="shared" si="1"/>
        <v>0</v>
      </c>
      <c r="K72" s="117">
        <f>SUM('isp CZSS Đ'!K72+'isp CZSS KZ'!K72+'isp CZSS KC'!K72)</f>
        <v>0</v>
      </c>
    </row>
    <row r="73" spans="1:11" ht="12.75">
      <c r="A73" s="38"/>
      <c r="B73" s="39"/>
      <c r="C73" s="39"/>
      <c r="D73" s="39"/>
      <c r="E73" s="40">
        <v>32334</v>
      </c>
      <c r="F73" s="41" t="s">
        <v>55</v>
      </c>
      <c r="G73" s="129">
        <f>SUM('isp CZSS Đ'!G73+'isp CZSS KZ'!G73+'isp CZSS KC'!G73)</f>
        <v>0</v>
      </c>
      <c r="H73" s="42"/>
      <c r="I73" s="105">
        <f t="shared" si="2"/>
        <v>0</v>
      </c>
      <c r="J73" s="112">
        <f t="shared" si="1"/>
        <v>0</v>
      </c>
      <c r="K73" s="117">
        <f>SUM('isp CZSS Đ'!K73+'isp CZSS KZ'!K73+'isp CZSS KC'!K73)</f>
        <v>0</v>
      </c>
    </row>
    <row r="74" spans="1:11" ht="12.75">
      <c r="A74" s="38"/>
      <c r="B74" s="39"/>
      <c r="C74" s="39"/>
      <c r="D74" s="39"/>
      <c r="E74" s="40">
        <v>32339</v>
      </c>
      <c r="F74" s="41" t="s">
        <v>56</v>
      </c>
      <c r="G74" s="129">
        <f>SUM('isp CZSS Đ'!G74+'isp CZSS KZ'!G74+'isp CZSS KC'!G74)</f>
        <v>7000</v>
      </c>
      <c r="H74" s="42"/>
      <c r="I74" s="105">
        <f t="shared" si="2"/>
        <v>7000</v>
      </c>
      <c r="J74" s="112">
        <f t="shared" si="1"/>
        <v>7369</v>
      </c>
      <c r="K74" s="117">
        <f>SUM('isp CZSS Đ'!K74+'isp CZSS KZ'!K74+'isp CZSS KC'!K74)</f>
        <v>14369</v>
      </c>
    </row>
    <row r="75" spans="1:11" s="1" customFormat="1" ht="12.75">
      <c r="A75" s="33"/>
      <c r="B75" s="34"/>
      <c r="C75" s="34"/>
      <c r="D75" s="34">
        <v>3234</v>
      </c>
      <c r="E75" s="35"/>
      <c r="F75" s="36" t="s">
        <v>57</v>
      </c>
      <c r="G75" s="128">
        <f>SUM(G76:G82)</f>
        <v>57400</v>
      </c>
      <c r="H75" s="101">
        <f>SUM(H76:H82)</f>
        <v>0</v>
      </c>
      <c r="I75" s="101">
        <f t="shared" si="2"/>
        <v>57400</v>
      </c>
      <c r="J75" s="112">
        <f t="shared" si="1"/>
        <v>2609</v>
      </c>
      <c r="K75" s="116">
        <f>SUM(K76:K82)</f>
        <v>60009</v>
      </c>
    </row>
    <row r="76" spans="1:11" s="6" customFormat="1" ht="12.75">
      <c r="A76" s="38"/>
      <c r="B76" s="39"/>
      <c r="C76" s="39"/>
      <c r="D76" s="39"/>
      <c r="E76" s="40">
        <v>32341</v>
      </c>
      <c r="F76" s="41" t="s">
        <v>58</v>
      </c>
      <c r="G76" s="129">
        <f>SUM('isp CZSS Đ'!G76+'isp CZSS KZ'!G76+'isp CZSS KC'!G76)</f>
        <v>15500</v>
      </c>
      <c r="H76" s="42"/>
      <c r="I76" s="105">
        <f t="shared" si="2"/>
        <v>15500</v>
      </c>
      <c r="J76" s="112">
        <f aca="true" t="shared" si="3" ref="J76:J141">K76-G76</f>
        <v>1050</v>
      </c>
      <c r="K76" s="117">
        <f>SUM('isp CZSS Đ'!K76+'isp CZSS KZ'!K76+'isp CZSS KC'!K76)</f>
        <v>16550</v>
      </c>
    </row>
    <row r="77" spans="1:11" s="6" customFormat="1" ht="12.75">
      <c r="A77" s="38"/>
      <c r="B77" s="39"/>
      <c r="C77" s="39"/>
      <c r="D77" s="39"/>
      <c r="E77" s="40">
        <v>32342</v>
      </c>
      <c r="F77" s="41" t="s">
        <v>59</v>
      </c>
      <c r="G77" s="129">
        <f>SUM('isp CZSS Đ'!G77+'isp CZSS KZ'!G77+'isp CZSS KC'!G77)</f>
        <v>20200</v>
      </c>
      <c r="H77" s="42"/>
      <c r="I77" s="105">
        <f t="shared" si="2"/>
        <v>20200</v>
      </c>
      <c r="J77" s="112">
        <f t="shared" si="3"/>
        <v>8070</v>
      </c>
      <c r="K77" s="117">
        <f>SUM('isp CZSS Đ'!K77+'isp CZSS KZ'!K77+'isp CZSS KC'!K77)</f>
        <v>28270</v>
      </c>
    </row>
    <row r="78" spans="1:11" s="6" customFormat="1" ht="12.75">
      <c r="A78" s="38"/>
      <c r="B78" s="39"/>
      <c r="C78" s="39"/>
      <c r="D78" s="39"/>
      <c r="E78" s="40">
        <v>32343</v>
      </c>
      <c r="F78" s="41" t="s">
        <v>60</v>
      </c>
      <c r="G78" s="129">
        <f>SUM('isp CZSS Đ'!G78+'isp CZSS KZ'!G78+'isp CZSS KC'!G78)</f>
        <v>0</v>
      </c>
      <c r="H78" s="42"/>
      <c r="I78" s="105">
        <f t="shared" si="2"/>
        <v>0</v>
      </c>
      <c r="J78" s="112">
        <f t="shared" si="3"/>
        <v>0</v>
      </c>
      <c r="K78" s="117">
        <f>SUM('isp CZSS Đ'!K78+'isp CZSS KZ'!K78+'isp CZSS KC'!K78)</f>
        <v>0</v>
      </c>
    </row>
    <row r="79" spans="1:11" s="6" customFormat="1" ht="12.75">
      <c r="A79" s="38"/>
      <c r="B79" s="39"/>
      <c r="C79" s="39"/>
      <c r="D79" s="39"/>
      <c r="E79" s="40">
        <v>32344</v>
      </c>
      <c r="F79" s="41" t="s">
        <v>61</v>
      </c>
      <c r="G79" s="129">
        <f>SUM('isp CZSS Đ'!G79+'isp CZSS KZ'!G79+'isp CZSS KC'!G79)</f>
        <v>2700</v>
      </c>
      <c r="H79" s="42"/>
      <c r="I79" s="105">
        <f t="shared" si="2"/>
        <v>2700</v>
      </c>
      <c r="J79" s="112">
        <f t="shared" si="3"/>
        <v>-111</v>
      </c>
      <c r="K79" s="117">
        <f>SUM('isp CZSS Đ'!K79+'isp CZSS KZ'!K79+'isp CZSS KC'!K79)</f>
        <v>2589</v>
      </c>
    </row>
    <row r="80" spans="1:11" s="6" customFormat="1" ht="12.75" hidden="1">
      <c r="A80" s="38"/>
      <c r="B80" s="39"/>
      <c r="C80" s="39"/>
      <c r="D80" s="39"/>
      <c r="E80" s="40">
        <v>32345</v>
      </c>
      <c r="F80" s="41" t="s">
        <v>159</v>
      </c>
      <c r="G80" s="129">
        <f>SUM('isp CZSS Đ'!G80+'isp CZSS KZ'!G80+'isp CZSS KC'!G80)</f>
        <v>0</v>
      </c>
      <c r="H80" s="42"/>
      <c r="I80" s="105">
        <f t="shared" si="2"/>
        <v>0</v>
      </c>
      <c r="J80" s="112">
        <f t="shared" si="3"/>
        <v>0</v>
      </c>
      <c r="K80" s="117">
        <f>SUM('isp CZSS Đ'!K80+'isp CZSS KZ'!K80+'isp CZSS KC'!K80)</f>
        <v>0</v>
      </c>
    </row>
    <row r="81" spans="1:11" s="6" customFormat="1" ht="12.75" hidden="1">
      <c r="A81" s="38"/>
      <c r="B81" s="39"/>
      <c r="C81" s="39"/>
      <c r="D81" s="39"/>
      <c r="E81" s="40">
        <v>32346</v>
      </c>
      <c r="F81" s="41" t="s">
        <v>62</v>
      </c>
      <c r="G81" s="129">
        <f>SUM('isp CZSS Đ'!G81+'isp CZSS KZ'!G81+'isp CZSS KC'!G81)</f>
        <v>0</v>
      </c>
      <c r="H81" s="42"/>
      <c r="I81" s="105">
        <f t="shared" si="2"/>
        <v>0</v>
      </c>
      <c r="J81" s="112">
        <f t="shared" si="3"/>
        <v>0</v>
      </c>
      <c r="K81" s="117">
        <f>SUM('isp CZSS Đ'!K81+'isp CZSS KZ'!K81+'isp CZSS KC'!K81)</f>
        <v>0</v>
      </c>
    </row>
    <row r="82" spans="1:11" s="6" customFormat="1" ht="12.75">
      <c r="A82" s="38"/>
      <c r="B82" s="39"/>
      <c r="C82" s="39"/>
      <c r="D82" s="39"/>
      <c r="E82" s="40">
        <v>32349</v>
      </c>
      <c r="F82" s="41" t="s">
        <v>63</v>
      </c>
      <c r="G82" s="129">
        <f>SUM('isp CZSS Đ'!G82+'isp CZSS KZ'!G82+'isp CZSS KC'!G82)</f>
        <v>19000</v>
      </c>
      <c r="H82" s="42"/>
      <c r="I82" s="105">
        <f t="shared" si="2"/>
        <v>19000</v>
      </c>
      <c r="J82" s="112">
        <f t="shared" si="3"/>
        <v>-6400</v>
      </c>
      <c r="K82" s="117">
        <f>SUM('isp CZSS Đ'!K82+'isp CZSS KZ'!K82+'isp CZSS KC'!K82)</f>
        <v>12600</v>
      </c>
    </row>
    <row r="83" spans="1:11" s="6" customFormat="1" ht="12.75">
      <c r="A83" s="38"/>
      <c r="B83" s="39"/>
      <c r="C83" s="39"/>
      <c r="D83" s="45">
        <v>3235</v>
      </c>
      <c r="E83" s="46"/>
      <c r="F83" s="47" t="s">
        <v>64</v>
      </c>
      <c r="G83" s="128">
        <f>SUM(G84:G87)</f>
        <v>0</v>
      </c>
      <c r="H83" s="101">
        <f>SUM(H84:H87)</f>
        <v>0</v>
      </c>
      <c r="I83" s="101">
        <f t="shared" si="2"/>
        <v>0</v>
      </c>
      <c r="J83" s="112">
        <f t="shared" si="3"/>
        <v>0</v>
      </c>
      <c r="K83" s="116">
        <f>SUM(K84:K87)</f>
        <v>0</v>
      </c>
    </row>
    <row r="84" spans="1:11" s="6" customFormat="1" ht="12.75">
      <c r="A84" s="38"/>
      <c r="B84" s="39"/>
      <c r="C84" s="39"/>
      <c r="D84" s="39"/>
      <c r="E84" s="40">
        <v>32351</v>
      </c>
      <c r="F84" s="41" t="s">
        <v>65</v>
      </c>
      <c r="G84" s="129">
        <f>SUM('isp CZSS Đ'!G84+'isp CZSS KZ'!G84+'isp CZSS KC'!G84)</f>
        <v>0</v>
      </c>
      <c r="H84" s="42"/>
      <c r="I84" s="105">
        <f t="shared" si="2"/>
        <v>0</v>
      </c>
      <c r="J84" s="112">
        <f t="shared" si="3"/>
        <v>0</v>
      </c>
      <c r="K84" s="117">
        <f>SUM('isp CZSS Đ'!K84+'isp CZSS KZ'!K84+'isp CZSS KC'!K84)</f>
        <v>0</v>
      </c>
    </row>
    <row r="85" spans="1:11" s="6" customFormat="1" ht="12.75">
      <c r="A85" s="38"/>
      <c r="B85" s="39"/>
      <c r="C85" s="39"/>
      <c r="D85" s="39"/>
      <c r="E85" s="40">
        <v>32352</v>
      </c>
      <c r="F85" s="41" t="s">
        <v>66</v>
      </c>
      <c r="G85" s="129">
        <f>SUM('isp CZSS Đ'!G85+'isp CZSS KZ'!G85+'isp CZSS KC'!G85)</f>
        <v>0</v>
      </c>
      <c r="H85" s="42"/>
      <c r="I85" s="105">
        <f t="shared" si="2"/>
        <v>0</v>
      </c>
      <c r="J85" s="112">
        <f t="shared" si="3"/>
        <v>0</v>
      </c>
      <c r="K85" s="117">
        <f>SUM('isp CZSS Đ'!K85+'isp CZSS KZ'!K85+'isp CZSS KC'!K85)</f>
        <v>0</v>
      </c>
    </row>
    <row r="86" spans="1:11" s="6" customFormat="1" ht="12.75">
      <c r="A86" s="38"/>
      <c r="B86" s="39"/>
      <c r="C86" s="39"/>
      <c r="D86" s="39"/>
      <c r="E86" s="40">
        <v>32353</v>
      </c>
      <c r="F86" s="41" t="s">
        <v>67</v>
      </c>
      <c r="G86" s="129">
        <f>SUM('isp CZSS Đ'!G86+'isp CZSS KZ'!G86+'isp CZSS KC'!G86)</f>
        <v>0</v>
      </c>
      <c r="H86" s="42"/>
      <c r="I86" s="105">
        <f t="shared" si="2"/>
        <v>0</v>
      </c>
      <c r="J86" s="112">
        <f t="shared" si="3"/>
        <v>0</v>
      </c>
      <c r="K86" s="117">
        <f>SUM('isp CZSS Đ'!K86+'isp CZSS KZ'!K86+'isp CZSS KC'!K86)</f>
        <v>0</v>
      </c>
    </row>
    <row r="87" spans="1:11" s="6" customFormat="1" ht="12.75">
      <c r="A87" s="38"/>
      <c r="B87" s="39"/>
      <c r="C87" s="39"/>
      <c r="D87" s="39"/>
      <c r="E87" s="40">
        <v>32359</v>
      </c>
      <c r="F87" s="41" t="s">
        <v>68</v>
      </c>
      <c r="G87" s="129">
        <f>SUM('isp CZSS Đ'!G87+'isp CZSS KZ'!G87+'isp CZSS KC'!G87)</f>
        <v>0</v>
      </c>
      <c r="H87" s="42"/>
      <c r="I87" s="105">
        <f t="shared" si="2"/>
        <v>0</v>
      </c>
      <c r="J87" s="112">
        <f t="shared" si="3"/>
        <v>0</v>
      </c>
      <c r="K87" s="117">
        <f>SUM('isp CZSS Đ'!K87+'isp CZSS KZ'!K87+'isp CZSS KC'!K87)</f>
        <v>0</v>
      </c>
    </row>
    <row r="88" spans="1:11" s="6" customFormat="1" ht="12.75">
      <c r="A88" s="18"/>
      <c r="B88" s="19"/>
      <c r="C88" s="19"/>
      <c r="D88" s="19">
        <v>3236</v>
      </c>
      <c r="E88" s="20"/>
      <c r="F88" s="21" t="s">
        <v>69</v>
      </c>
      <c r="G88" s="128">
        <f>SUM(G89:G92)</f>
        <v>2000</v>
      </c>
      <c r="H88" s="101">
        <f>SUM(H89:H92)</f>
        <v>0</v>
      </c>
      <c r="I88" s="101">
        <f t="shared" si="2"/>
        <v>2000</v>
      </c>
      <c r="J88" s="112">
        <f t="shared" si="3"/>
        <v>-1000</v>
      </c>
      <c r="K88" s="116">
        <f>SUM(K89:K92)</f>
        <v>1000</v>
      </c>
    </row>
    <row r="89" spans="1:11" s="6" customFormat="1" ht="12.75">
      <c r="A89" s="38"/>
      <c r="B89" s="39"/>
      <c r="C89" s="39"/>
      <c r="D89" s="39"/>
      <c r="E89" s="40">
        <v>32361</v>
      </c>
      <c r="F89" s="41" t="s">
        <v>70</v>
      </c>
      <c r="G89" s="129">
        <f>SUM('isp CZSS Đ'!G89+'isp CZSS KZ'!G89+'isp CZSS KC'!G89)</f>
        <v>2000</v>
      </c>
      <c r="H89" s="42"/>
      <c r="I89" s="105">
        <f t="shared" si="2"/>
        <v>2000</v>
      </c>
      <c r="J89" s="112">
        <f t="shared" si="3"/>
        <v>-1000</v>
      </c>
      <c r="K89" s="117">
        <f>SUM('isp CZSS Đ'!K89+'isp CZSS KZ'!K89+'isp CZSS KC'!K89)</f>
        <v>1000</v>
      </c>
    </row>
    <row r="90" spans="1:11" s="6" customFormat="1" ht="12.75">
      <c r="A90" s="38"/>
      <c r="B90" s="39"/>
      <c r="C90" s="39"/>
      <c r="D90" s="39"/>
      <c r="E90" s="40">
        <v>32362</v>
      </c>
      <c r="F90" s="41" t="s">
        <v>71</v>
      </c>
      <c r="G90" s="129">
        <f>SUM('isp CZSS Đ'!G90+'isp CZSS KZ'!G90+'isp CZSS KC'!G90)</f>
        <v>0</v>
      </c>
      <c r="H90" s="42"/>
      <c r="I90" s="105">
        <f t="shared" si="2"/>
        <v>0</v>
      </c>
      <c r="J90" s="112">
        <f t="shared" si="3"/>
        <v>0</v>
      </c>
      <c r="K90" s="117">
        <f>SUM('isp CZSS Đ'!K90+'isp CZSS KZ'!K90+'isp CZSS KC'!K90)</f>
        <v>0</v>
      </c>
    </row>
    <row r="91" spans="1:11" s="6" customFormat="1" ht="12.75">
      <c r="A91" s="38"/>
      <c r="B91" s="39"/>
      <c r="C91" s="39"/>
      <c r="D91" s="39"/>
      <c r="E91" s="40">
        <v>32363</v>
      </c>
      <c r="F91" s="41" t="s">
        <v>72</v>
      </c>
      <c r="G91" s="129">
        <f>SUM('isp CZSS Đ'!G91+'isp CZSS KZ'!G91+'isp CZSS KC'!G91)</f>
        <v>0</v>
      </c>
      <c r="H91" s="42"/>
      <c r="I91" s="105">
        <f t="shared" si="2"/>
        <v>0</v>
      </c>
      <c r="J91" s="112">
        <f t="shared" si="3"/>
        <v>0</v>
      </c>
      <c r="K91" s="117">
        <f>SUM('isp CZSS Đ'!K91+'isp CZSS KZ'!K91+'isp CZSS KC'!K91)</f>
        <v>0</v>
      </c>
    </row>
    <row r="92" spans="1:11" s="6" customFormat="1" ht="12.75">
      <c r="A92" s="38"/>
      <c r="B92" s="39"/>
      <c r="C92" s="39"/>
      <c r="D92" s="39"/>
      <c r="E92" s="40">
        <v>32369</v>
      </c>
      <c r="F92" s="41" t="s">
        <v>73</v>
      </c>
      <c r="G92" s="129">
        <f>SUM('isp CZSS Đ'!G92+'isp CZSS KZ'!G92+'isp CZSS KC'!G92)</f>
        <v>0</v>
      </c>
      <c r="H92" s="42"/>
      <c r="I92" s="105">
        <f t="shared" si="2"/>
        <v>0</v>
      </c>
      <c r="J92" s="112">
        <f t="shared" si="3"/>
        <v>0</v>
      </c>
      <c r="K92" s="117">
        <f>SUM('isp CZSS Đ'!K92+'isp CZSS KZ'!K92+'isp CZSS KC'!K92)</f>
        <v>0</v>
      </c>
    </row>
    <row r="93" spans="1:11" s="1" customFormat="1" ht="12.75">
      <c r="A93" s="33"/>
      <c r="B93" s="34"/>
      <c r="C93" s="34"/>
      <c r="D93" s="34">
        <v>3237</v>
      </c>
      <c r="E93" s="35"/>
      <c r="F93" s="36" t="s">
        <v>74</v>
      </c>
      <c r="G93" s="128">
        <f>SUM(G94:G102)</f>
        <v>59500</v>
      </c>
      <c r="H93" s="101">
        <f>SUM(H94:H102)</f>
        <v>0</v>
      </c>
      <c r="I93" s="101">
        <f t="shared" si="2"/>
        <v>59500</v>
      </c>
      <c r="J93" s="112">
        <f t="shared" si="3"/>
        <v>55022</v>
      </c>
      <c r="K93" s="116">
        <f>SUM(K94:K102)</f>
        <v>114522</v>
      </c>
    </row>
    <row r="94" spans="1:11" ht="12.75">
      <c r="A94" s="38"/>
      <c r="B94" s="39"/>
      <c r="C94" s="39"/>
      <c r="D94" s="39"/>
      <c r="E94" s="40">
        <v>32371</v>
      </c>
      <c r="F94" s="41" t="s">
        <v>75</v>
      </c>
      <c r="G94" s="129">
        <f>SUM('isp CZSS Đ'!G94+'isp CZSS KZ'!G94+'isp CZSS KC'!G94)</f>
        <v>0</v>
      </c>
      <c r="H94" s="42"/>
      <c r="I94" s="105">
        <f t="shared" si="2"/>
        <v>0</v>
      </c>
      <c r="J94" s="112">
        <f t="shared" si="3"/>
        <v>0</v>
      </c>
      <c r="K94" s="117">
        <f>SUM('isp CZSS Đ'!K94+'isp CZSS KZ'!K94+'isp CZSS KC'!K94)</f>
        <v>0</v>
      </c>
    </row>
    <row r="95" spans="1:11" ht="12.75">
      <c r="A95" s="38"/>
      <c r="B95" s="39"/>
      <c r="C95" s="39"/>
      <c r="D95" s="39"/>
      <c r="E95" s="40">
        <v>32372</v>
      </c>
      <c r="F95" s="41" t="s">
        <v>76</v>
      </c>
      <c r="G95" s="129">
        <f>SUM('isp CZSS Đ'!G95+'isp CZSS KZ'!G95+'isp CZSS KC'!G95)</f>
        <v>0</v>
      </c>
      <c r="H95" s="42"/>
      <c r="I95" s="105">
        <f t="shared" si="2"/>
        <v>0</v>
      </c>
      <c r="J95" s="112">
        <f t="shared" si="3"/>
        <v>79977</v>
      </c>
      <c r="K95" s="117">
        <f>SUM('isp CZSS Đ'!K95+'isp CZSS KZ'!K95+'isp CZSS KC'!K95)</f>
        <v>79977</v>
      </c>
    </row>
    <row r="96" spans="1:11" ht="12.75">
      <c r="A96" s="38"/>
      <c r="B96" s="39"/>
      <c r="C96" s="39"/>
      <c r="D96" s="39"/>
      <c r="E96" s="40">
        <v>32373</v>
      </c>
      <c r="F96" s="41" t="s">
        <v>77</v>
      </c>
      <c r="G96" s="129">
        <f>SUM('isp CZSS Đ'!G96+'isp CZSS KZ'!G96+'isp CZSS KC'!G96)</f>
        <v>8000</v>
      </c>
      <c r="H96" s="42"/>
      <c r="I96" s="105">
        <f t="shared" si="2"/>
        <v>8000</v>
      </c>
      <c r="J96" s="112">
        <f t="shared" si="3"/>
        <v>-8000</v>
      </c>
      <c r="K96" s="117">
        <f>SUM('isp CZSS Đ'!K96+'isp CZSS KZ'!K96+'isp CZSS KC'!K96)</f>
        <v>0</v>
      </c>
    </row>
    <row r="97" spans="1:11" ht="12.75">
      <c r="A97" s="38"/>
      <c r="B97" s="39"/>
      <c r="C97" s="39"/>
      <c r="D97" s="39"/>
      <c r="E97" s="40">
        <v>32374</v>
      </c>
      <c r="F97" s="41" t="s">
        <v>78</v>
      </c>
      <c r="G97" s="129">
        <f>SUM('isp CZSS Đ'!G97+'isp CZSS KZ'!G97+'isp CZSS KC'!G97)</f>
        <v>0</v>
      </c>
      <c r="H97" s="42"/>
      <c r="I97" s="105">
        <f t="shared" si="2"/>
        <v>0</v>
      </c>
      <c r="J97" s="112">
        <f t="shared" si="3"/>
        <v>0</v>
      </c>
      <c r="K97" s="117">
        <f>SUM('isp CZSS Đ'!K97+'isp CZSS KZ'!K97+'isp CZSS KC'!K97)</f>
        <v>0</v>
      </c>
    </row>
    <row r="98" spans="1:11" ht="12.75">
      <c r="A98" s="38"/>
      <c r="B98" s="39"/>
      <c r="C98" s="39"/>
      <c r="D98" s="39"/>
      <c r="E98" s="40">
        <v>32375</v>
      </c>
      <c r="F98" s="41" t="s">
        <v>79</v>
      </c>
      <c r="G98" s="129">
        <f>SUM('isp CZSS Đ'!G98+'isp CZSS KZ'!G98+'isp CZSS KC'!G98)</f>
        <v>0</v>
      </c>
      <c r="H98" s="42"/>
      <c r="I98" s="105">
        <f t="shared" si="2"/>
        <v>0</v>
      </c>
      <c r="J98" s="112">
        <f t="shared" si="3"/>
        <v>0</v>
      </c>
      <c r="K98" s="117">
        <f>SUM('isp CZSS Đ'!K98+'isp CZSS KZ'!K98+'isp CZSS KC'!K98)</f>
        <v>0</v>
      </c>
    </row>
    <row r="99" spans="1:11" ht="12.75">
      <c r="A99" s="38"/>
      <c r="B99" s="39"/>
      <c r="C99" s="39"/>
      <c r="D99" s="39"/>
      <c r="E99" s="40">
        <v>32376</v>
      </c>
      <c r="F99" s="41" t="s">
        <v>80</v>
      </c>
      <c r="G99" s="129">
        <f>SUM('isp CZSS Đ'!G99+'isp CZSS KZ'!G99+'isp CZSS KC'!G99)</f>
        <v>0</v>
      </c>
      <c r="H99" s="42"/>
      <c r="I99" s="105">
        <f t="shared" si="2"/>
        <v>0</v>
      </c>
      <c r="J99" s="112">
        <f t="shared" si="3"/>
        <v>0</v>
      </c>
      <c r="K99" s="117">
        <f>SUM('isp CZSS Đ'!K99+'isp CZSS KZ'!K99+'isp CZSS KC'!K99)</f>
        <v>0</v>
      </c>
    </row>
    <row r="100" spans="1:11" ht="16.5" customHeight="1">
      <c r="A100" s="38"/>
      <c r="B100" s="39"/>
      <c r="C100" s="39"/>
      <c r="D100" s="39"/>
      <c r="E100" s="40">
        <v>32377</v>
      </c>
      <c r="F100" s="41" t="s">
        <v>81</v>
      </c>
      <c r="G100" s="129">
        <f>SUM('isp CZSS Đ'!G100+'isp CZSS KZ'!G100+'isp CZSS KC'!G100)</f>
        <v>0</v>
      </c>
      <c r="H100" s="42"/>
      <c r="I100" s="105">
        <f t="shared" si="2"/>
        <v>0</v>
      </c>
      <c r="J100" s="112">
        <f t="shared" si="3"/>
        <v>0</v>
      </c>
      <c r="K100" s="117">
        <f>SUM('isp CZSS Đ'!K100+'isp CZSS KZ'!K100+'isp CZSS KC'!K100)</f>
        <v>0</v>
      </c>
    </row>
    <row r="101" spans="1:11" ht="12.75">
      <c r="A101" s="38"/>
      <c r="B101" s="39"/>
      <c r="C101" s="39"/>
      <c r="D101" s="39"/>
      <c r="E101" s="40">
        <v>32378</v>
      </c>
      <c r="F101" s="41" t="s">
        <v>145</v>
      </c>
      <c r="G101" s="129">
        <f>SUM('isp CZSS Đ'!G101+'isp CZSS KZ'!G101+'isp CZSS KC'!G101)</f>
        <v>0</v>
      </c>
      <c r="H101" s="42"/>
      <c r="I101" s="105">
        <f t="shared" si="2"/>
        <v>0</v>
      </c>
      <c r="J101" s="112">
        <f t="shared" si="3"/>
        <v>0</v>
      </c>
      <c r="K101" s="117">
        <f>SUM('isp CZSS Đ'!K101+'isp CZSS KZ'!K101+'isp CZSS KC'!K101)</f>
        <v>0</v>
      </c>
    </row>
    <row r="102" spans="1:11" ht="12.75">
      <c r="A102" s="38"/>
      <c r="B102" s="39"/>
      <c r="C102" s="39"/>
      <c r="D102" s="39"/>
      <c r="E102" s="40">
        <v>32379</v>
      </c>
      <c r="F102" s="41" t="s">
        <v>82</v>
      </c>
      <c r="G102" s="129">
        <f>SUM('isp CZSS Đ'!G102+'isp CZSS KZ'!G102+'isp CZSS KC'!G102)</f>
        <v>51500</v>
      </c>
      <c r="H102" s="42"/>
      <c r="I102" s="105">
        <f t="shared" si="2"/>
        <v>51500</v>
      </c>
      <c r="J102" s="112">
        <f t="shared" si="3"/>
        <v>-16955</v>
      </c>
      <c r="K102" s="117">
        <f>SUM('isp CZSS Đ'!K102+'isp CZSS KZ'!K102+'isp CZSS KC'!K102)</f>
        <v>34545</v>
      </c>
    </row>
    <row r="103" spans="1:11" s="1" customFormat="1" ht="12.75">
      <c r="A103" s="33"/>
      <c r="B103" s="34"/>
      <c r="C103" s="34"/>
      <c r="D103" s="34">
        <v>3238</v>
      </c>
      <c r="E103" s="35"/>
      <c r="F103" s="36" t="s">
        <v>83</v>
      </c>
      <c r="G103" s="128">
        <f>SUM(G104:G106)</f>
        <v>2000</v>
      </c>
      <c r="H103" s="101">
        <f>SUM(H104:H106)</f>
        <v>0</v>
      </c>
      <c r="I103" s="101">
        <f t="shared" si="2"/>
        <v>2000</v>
      </c>
      <c r="J103" s="112">
        <f t="shared" si="3"/>
        <v>16200</v>
      </c>
      <c r="K103" s="116">
        <f>SUM(K104:K106)</f>
        <v>18200</v>
      </c>
    </row>
    <row r="104" spans="1:11" ht="12.75">
      <c r="A104" s="38"/>
      <c r="B104" s="39"/>
      <c r="C104" s="39"/>
      <c r="D104" s="39"/>
      <c r="E104" s="40">
        <v>32381</v>
      </c>
      <c r="F104" s="41" t="s">
        <v>84</v>
      </c>
      <c r="G104" s="129">
        <f>SUM('isp CZSS Đ'!G104+'isp CZSS KZ'!G104+'isp CZSS KC'!G104)</f>
        <v>0</v>
      </c>
      <c r="H104" s="42"/>
      <c r="I104" s="105">
        <f t="shared" si="2"/>
        <v>0</v>
      </c>
      <c r="J104" s="112">
        <f t="shared" si="3"/>
        <v>0</v>
      </c>
      <c r="K104" s="117">
        <f>SUM('isp CZSS Đ'!K104+'isp CZSS KZ'!K104+'isp CZSS KC'!K104)</f>
        <v>0</v>
      </c>
    </row>
    <row r="105" spans="1:11" ht="12.75">
      <c r="A105" s="38"/>
      <c r="B105" s="39"/>
      <c r="C105" s="39"/>
      <c r="D105" s="39"/>
      <c r="E105" s="40">
        <v>32382</v>
      </c>
      <c r="F105" s="41" t="s">
        <v>85</v>
      </c>
      <c r="G105" s="129">
        <f>SUM('isp CZSS Đ'!G105+'isp CZSS KZ'!G105+'isp CZSS KC'!G105)</f>
        <v>0</v>
      </c>
      <c r="H105" s="42"/>
      <c r="I105" s="105">
        <f t="shared" si="2"/>
        <v>0</v>
      </c>
      <c r="J105" s="112">
        <f t="shared" si="3"/>
        <v>0</v>
      </c>
      <c r="K105" s="117">
        <f>SUM('isp CZSS Đ'!K105+'isp CZSS KZ'!K105+'isp CZSS KC'!K105)</f>
        <v>0</v>
      </c>
    </row>
    <row r="106" spans="1:11" ht="12.75">
      <c r="A106" s="38"/>
      <c r="B106" s="39"/>
      <c r="C106" s="39"/>
      <c r="D106" s="39"/>
      <c r="E106" s="40">
        <v>32389</v>
      </c>
      <c r="F106" s="41" t="s">
        <v>86</v>
      </c>
      <c r="G106" s="129">
        <f>SUM('isp CZSS Đ'!G106+'isp CZSS KZ'!G106+'isp CZSS KC'!G106)</f>
        <v>2000</v>
      </c>
      <c r="H106" s="42"/>
      <c r="I106" s="105">
        <f t="shared" si="2"/>
        <v>2000</v>
      </c>
      <c r="J106" s="112">
        <f t="shared" si="3"/>
        <v>16200</v>
      </c>
      <c r="K106" s="117">
        <f>SUM('isp CZSS Đ'!K106+'isp CZSS KZ'!K106+'isp CZSS KC'!K106)</f>
        <v>18200</v>
      </c>
    </row>
    <row r="107" spans="1:11" ht="12.75">
      <c r="A107" s="38"/>
      <c r="B107" s="39"/>
      <c r="C107" s="39"/>
      <c r="D107" s="19">
        <v>3239</v>
      </c>
      <c r="E107" s="20"/>
      <c r="F107" s="21" t="s">
        <v>87</v>
      </c>
      <c r="G107" s="128">
        <f>SUM(G108:G114)</f>
        <v>255700</v>
      </c>
      <c r="H107" s="101">
        <f>SUM(H108:H114)</f>
        <v>0</v>
      </c>
      <c r="I107" s="101">
        <f t="shared" si="2"/>
        <v>255700</v>
      </c>
      <c r="J107" s="112">
        <f t="shared" si="3"/>
        <v>18300</v>
      </c>
      <c r="K107" s="116">
        <f>SUM(K108:K114)</f>
        <v>274000</v>
      </c>
    </row>
    <row r="108" spans="1:11" ht="25.5">
      <c r="A108" s="38"/>
      <c r="B108" s="39"/>
      <c r="C108" s="39"/>
      <c r="D108" s="39"/>
      <c r="E108" s="40">
        <v>32391</v>
      </c>
      <c r="F108" s="41" t="s">
        <v>88</v>
      </c>
      <c r="G108" s="129">
        <f>SUM('isp CZSS Đ'!G108+'isp CZSS KZ'!G108+'isp CZSS KC'!G108)</f>
        <v>900</v>
      </c>
      <c r="H108" s="42"/>
      <c r="I108" s="105">
        <f t="shared" si="2"/>
        <v>900</v>
      </c>
      <c r="J108" s="112">
        <f t="shared" si="3"/>
        <v>2600</v>
      </c>
      <c r="K108" s="117">
        <f>SUM('isp CZSS Đ'!K108+'isp CZSS KZ'!K108+'isp CZSS KC'!K108)</f>
        <v>3500</v>
      </c>
    </row>
    <row r="109" spans="1:11" ht="12.75">
      <c r="A109" s="38"/>
      <c r="B109" s="39"/>
      <c r="C109" s="39"/>
      <c r="D109" s="39"/>
      <c r="E109" s="40">
        <v>32392</v>
      </c>
      <c r="F109" s="41" t="s">
        <v>89</v>
      </c>
      <c r="G109" s="129">
        <f>SUM('isp CZSS Đ'!G109+'isp CZSS KZ'!G109+'isp CZSS KC'!G109)</f>
        <v>0</v>
      </c>
      <c r="H109" s="42"/>
      <c r="I109" s="105">
        <f t="shared" si="2"/>
        <v>0</v>
      </c>
      <c r="J109" s="112">
        <f t="shared" si="3"/>
        <v>0</v>
      </c>
      <c r="K109" s="117">
        <f>SUM('isp CZSS Đ'!K109+'isp CZSS KZ'!K109+'isp CZSS KC'!K109)</f>
        <v>0</v>
      </c>
    </row>
    <row r="110" spans="1:11" ht="12.75">
      <c r="A110" s="38"/>
      <c r="B110" s="39"/>
      <c r="C110" s="39"/>
      <c r="D110" s="39"/>
      <c r="E110" s="40">
        <v>32393</v>
      </c>
      <c r="F110" s="41" t="s">
        <v>90</v>
      </c>
      <c r="G110" s="129">
        <f>SUM('isp CZSS Đ'!G110+'isp CZSS KZ'!G110+'isp CZSS KC'!G110)</f>
        <v>1900</v>
      </c>
      <c r="H110" s="42"/>
      <c r="I110" s="105">
        <f t="shared" si="2"/>
        <v>1900</v>
      </c>
      <c r="J110" s="112">
        <f t="shared" si="3"/>
        <v>1300</v>
      </c>
      <c r="K110" s="117">
        <f>SUM('isp CZSS Đ'!K110+'isp CZSS KZ'!K110+'isp CZSS KC'!K110)</f>
        <v>3200</v>
      </c>
    </row>
    <row r="111" spans="1:11" ht="12.75">
      <c r="A111" s="38"/>
      <c r="B111" s="39"/>
      <c r="C111" s="39"/>
      <c r="D111" s="39"/>
      <c r="E111" s="40">
        <v>32394</v>
      </c>
      <c r="F111" s="41" t="s">
        <v>91</v>
      </c>
      <c r="G111" s="129">
        <f>SUM('isp CZSS Đ'!G111+'isp CZSS KZ'!G111+'isp CZSS KC'!G111)</f>
        <v>6200</v>
      </c>
      <c r="H111" s="42"/>
      <c r="I111" s="105">
        <f t="shared" si="2"/>
        <v>6200</v>
      </c>
      <c r="J111" s="112">
        <f t="shared" si="3"/>
        <v>-750</v>
      </c>
      <c r="K111" s="117">
        <f>SUM('isp CZSS Đ'!K111+'isp CZSS KZ'!K111+'isp CZSS KC'!K111)</f>
        <v>5450</v>
      </c>
    </row>
    <row r="112" spans="1:11" ht="12.75">
      <c r="A112" s="38"/>
      <c r="B112" s="39"/>
      <c r="C112" s="39"/>
      <c r="D112" s="39"/>
      <c r="E112" s="40">
        <v>32395</v>
      </c>
      <c r="F112" s="41" t="s">
        <v>159</v>
      </c>
      <c r="G112" s="129">
        <f>SUM('isp CZSS Đ'!G112+'isp CZSS KZ'!G112+'isp CZSS KC'!G112)</f>
        <v>6700</v>
      </c>
      <c r="H112" s="42"/>
      <c r="I112" s="105">
        <f t="shared" si="2"/>
        <v>6700</v>
      </c>
      <c r="J112" s="112">
        <f t="shared" si="3"/>
        <v>-5700</v>
      </c>
      <c r="K112" s="117">
        <f>SUM('isp CZSS Đ'!K112+'isp CZSS KZ'!K112+'isp CZSS KC'!K112)</f>
        <v>1000</v>
      </c>
    </row>
    <row r="113" spans="1:11" ht="12.75">
      <c r="A113" s="38"/>
      <c r="B113" s="39"/>
      <c r="C113" s="39"/>
      <c r="D113" s="39"/>
      <c r="E113" s="40">
        <v>32396</v>
      </c>
      <c r="F113" s="41" t="s">
        <v>62</v>
      </c>
      <c r="G113" s="129">
        <f>SUM('isp CZSS Đ'!G113+'isp CZSS KZ'!G113+'isp CZSS KC'!G113)</f>
        <v>238000</v>
      </c>
      <c r="H113" s="42"/>
      <c r="I113" s="105"/>
      <c r="J113" s="112"/>
      <c r="K113" s="117">
        <f>SUM('isp CZSS Đ'!K113+'isp CZSS KZ'!K113+'isp CZSS KC'!K113)</f>
        <v>241650</v>
      </c>
    </row>
    <row r="114" spans="1:11" ht="12.75">
      <c r="A114" s="38"/>
      <c r="B114" s="39"/>
      <c r="C114" s="39"/>
      <c r="D114" s="39"/>
      <c r="E114" s="40">
        <v>32399</v>
      </c>
      <c r="F114" s="41" t="s">
        <v>92</v>
      </c>
      <c r="G114" s="129">
        <f>SUM('isp CZSS Đ'!G114+'isp CZSS KZ'!G114+'isp CZSS KC'!G114)</f>
        <v>2000</v>
      </c>
      <c r="H114" s="42"/>
      <c r="I114" s="105">
        <f t="shared" si="2"/>
        <v>2000</v>
      </c>
      <c r="J114" s="112">
        <f t="shared" si="3"/>
        <v>17200</v>
      </c>
      <c r="K114" s="117">
        <f>SUM('isp CZSS Đ'!K114+'isp CZSS KZ'!K114+'isp CZSS KC'!K114)</f>
        <v>19200</v>
      </c>
    </row>
    <row r="115" spans="1:11" s="3" customFormat="1" ht="12.75">
      <c r="A115" s="28"/>
      <c r="B115" s="29"/>
      <c r="C115" s="29">
        <v>329</v>
      </c>
      <c r="D115" s="29"/>
      <c r="E115" s="30"/>
      <c r="F115" s="31" t="s">
        <v>93</v>
      </c>
      <c r="G115" s="127">
        <f>G116+G120+G124+G126+G128</f>
        <v>98562.6</v>
      </c>
      <c r="H115" s="32">
        <f>H116+H120+H124+H126+H128</f>
        <v>0</v>
      </c>
      <c r="I115" s="104">
        <f t="shared" si="2"/>
        <v>98562.6</v>
      </c>
      <c r="J115" s="112">
        <f t="shared" si="3"/>
        <v>-24325.600000000006</v>
      </c>
      <c r="K115" s="115">
        <f>K116+K120+K124+K126+K128</f>
        <v>74237</v>
      </c>
    </row>
    <row r="116" spans="1:11" s="7" customFormat="1" ht="25.5">
      <c r="A116" s="48"/>
      <c r="B116" s="49"/>
      <c r="C116" s="49"/>
      <c r="D116" s="50">
        <v>3291</v>
      </c>
      <c r="E116" s="51"/>
      <c r="F116" s="52" t="s">
        <v>94</v>
      </c>
      <c r="G116" s="128">
        <f>SUM(G117:G119)</f>
        <v>35591.6</v>
      </c>
      <c r="H116" s="101">
        <f>SUM(H117:H119)</f>
        <v>0</v>
      </c>
      <c r="I116" s="101">
        <f t="shared" si="2"/>
        <v>35591.6</v>
      </c>
      <c r="J116" s="112">
        <f t="shared" si="3"/>
        <v>-35591.6</v>
      </c>
      <c r="K116" s="116">
        <f>SUM(K117:K119)</f>
        <v>0</v>
      </c>
    </row>
    <row r="117" spans="1:11" s="3" customFormat="1" ht="12.75">
      <c r="A117" s="28"/>
      <c r="B117" s="29"/>
      <c r="C117" s="29"/>
      <c r="D117" s="29"/>
      <c r="E117" s="53">
        <v>32911</v>
      </c>
      <c r="F117" s="54" t="s">
        <v>95</v>
      </c>
      <c r="G117" s="129">
        <f>SUM('isp CZSS Đ'!G117+'isp CZSS KZ'!G117+'isp CZSS KC'!G117)</f>
        <v>35591.6</v>
      </c>
      <c r="H117" s="55"/>
      <c r="I117" s="106">
        <f t="shared" si="2"/>
        <v>35591.6</v>
      </c>
      <c r="J117" s="112">
        <f t="shared" si="3"/>
        <v>-35591.6</v>
      </c>
      <c r="K117" s="117">
        <f>SUM('isp CZSS Đ'!K117+'isp CZSS KZ'!K117+'isp CZSS KC'!K117)</f>
        <v>0</v>
      </c>
    </row>
    <row r="118" spans="1:11" s="3" customFormat="1" ht="12.75">
      <c r="A118" s="28"/>
      <c r="B118" s="29"/>
      <c r="C118" s="29"/>
      <c r="D118" s="29"/>
      <c r="E118" s="53">
        <v>32912</v>
      </c>
      <c r="F118" s="54" t="s">
        <v>96</v>
      </c>
      <c r="G118" s="129">
        <f>SUM('isp CZSS Đ'!G118+'isp CZSS KZ'!G118+'isp CZSS KC'!G118)</f>
        <v>0</v>
      </c>
      <c r="H118" s="55"/>
      <c r="I118" s="106">
        <f t="shared" si="2"/>
        <v>0</v>
      </c>
      <c r="J118" s="112">
        <f t="shared" si="3"/>
        <v>0</v>
      </c>
      <c r="K118" s="117">
        <f>SUM('isp CZSS Đ'!K118+'isp CZSS KZ'!K118+'isp CZSS KC'!K118)</f>
        <v>0</v>
      </c>
    </row>
    <row r="119" spans="1:11" s="3" customFormat="1" ht="12.75">
      <c r="A119" s="28"/>
      <c r="B119" s="29"/>
      <c r="C119" s="29"/>
      <c r="D119" s="29"/>
      <c r="E119" s="53">
        <v>32919</v>
      </c>
      <c r="F119" s="54" t="s">
        <v>97</v>
      </c>
      <c r="G119" s="129">
        <f>SUM('isp CZSS Đ'!G119+'isp CZSS KZ'!G119+'isp CZSS KC'!G119)</f>
        <v>0</v>
      </c>
      <c r="H119" s="55"/>
      <c r="I119" s="106">
        <f t="shared" si="2"/>
        <v>0</v>
      </c>
      <c r="J119" s="112">
        <f t="shared" si="3"/>
        <v>0</v>
      </c>
      <c r="K119" s="117">
        <f>SUM('isp CZSS Đ'!K119+'isp CZSS KZ'!K119+'isp CZSS KC'!K119)</f>
        <v>0</v>
      </c>
    </row>
    <row r="120" spans="1:11" s="1" customFormat="1" ht="12.75">
      <c r="A120" s="33"/>
      <c r="B120" s="34"/>
      <c r="C120" s="34"/>
      <c r="D120" s="34">
        <v>3292</v>
      </c>
      <c r="E120" s="35"/>
      <c r="F120" s="36" t="s">
        <v>98</v>
      </c>
      <c r="G120" s="128">
        <f>SUM(G121:G123)</f>
        <v>43471</v>
      </c>
      <c r="H120" s="101">
        <f>SUM(H121:H123)</f>
        <v>0</v>
      </c>
      <c r="I120" s="101">
        <f t="shared" si="2"/>
        <v>43471</v>
      </c>
      <c r="J120" s="112">
        <f t="shared" si="3"/>
        <v>16266</v>
      </c>
      <c r="K120" s="116">
        <f>SUM(K121:K123)</f>
        <v>59737</v>
      </c>
    </row>
    <row r="121" spans="1:11" ht="12.75">
      <c r="A121" s="38"/>
      <c r="B121" s="39"/>
      <c r="C121" s="39"/>
      <c r="D121" s="39"/>
      <c r="E121" s="40">
        <v>32921</v>
      </c>
      <c r="F121" s="41" t="s">
        <v>99</v>
      </c>
      <c r="G121" s="129">
        <f>SUM('isp CZSS Đ'!G121+'isp CZSS KZ'!G121+'isp CZSS KC'!G121)</f>
        <v>16471</v>
      </c>
      <c r="H121" s="42"/>
      <c r="I121" s="105">
        <f t="shared" si="2"/>
        <v>16471</v>
      </c>
      <c r="J121" s="112">
        <f t="shared" si="3"/>
        <v>1449</v>
      </c>
      <c r="K121" s="117">
        <f>SUM('isp CZSS Đ'!K121+'isp CZSS KZ'!K121+'isp CZSS KC'!K121)</f>
        <v>17920</v>
      </c>
    </row>
    <row r="122" spans="1:11" ht="12.75">
      <c r="A122" s="38"/>
      <c r="B122" s="39"/>
      <c r="C122" s="39"/>
      <c r="D122" s="39"/>
      <c r="E122" s="40">
        <v>32922</v>
      </c>
      <c r="F122" s="41" t="s">
        <v>100</v>
      </c>
      <c r="G122" s="129">
        <f>SUM('isp CZSS Đ'!G122+'isp CZSS KZ'!G122+'isp CZSS KC'!G122)</f>
        <v>27000</v>
      </c>
      <c r="H122" s="42"/>
      <c r="I122" s="105">
        <f t="shared" si="2"/>
        <v>27000</v>
      </c>
      <c r="J122" s="112">
        <f t="shared" si="3"/>
        <v>14817</v>
      </c>
      <c r="K122" s="117">
        <f>SUM('isp CZSS Đ'!K122+'isp CZSS KZ'!K122+'isp CZSS KC'!K122)</f>
        <v>41817</v>
      </c>
    </row>
    <row r="123" spans="1:11" ht="12.75">
      <c r="A123" s="38"/>
      <c r="B123" s="39"/>
      <c r="C123" s="39"/>
      <c r="D123" s="39"/>
      <c r="E123" s="40">
        <v>32923</v>
      </c>
      <c r="F123" s="41" t="s">
        <v>101</v>
      </c>
      <c r="G123" s="129">
        <f>SUM('isp CZSS Đ'!G123+'isp CZSS KZ'!G123+'isp CZSS KC'!G123)</f>
        <v>0</v>
      </c>
      <c r="H123" s="42"/>
      <c r="I123" s="105">
        <f t="shared" si="2"/>
        <v>0</v>
      </c>
      <c r="J123" s="112">
        <f t="shared" si="3"/>
        <v>0</v>
      </c>
      <c r="K123" s="117">
        <f>SUM('isp CZSS Đ'!K123+'isp CZSS KZ'!K123+'isp CZSS KC'!K123)</f>
        <v>0</v>
      </c>
    </row>
    <row r="124" spans="1:11" s="1" customFormat="1" ht="12.75">
      <c r="A124" s="33"/>
      <c r="B124" s="34"/>
      <c r="C124" s="34"/>
      <c r="D124" s="34">
        <v>3293</v>
      </c>
      <c r="E124" s="35"/>
      <c r="F124" s="36" t="s">
        <v>102</v>
      </c>
      <c r="G124" s="128">
        <f>G125</f>
        <v>19500</v>
      </c>
      <c r="H124" s="101">
        <f>H125</f>
        <v>0</v>
      </c>
      <c r="I124" s="101">
        <f t="shared" si="2"/>
        <v>19500</v>
      </c>
      <c r="J124" s="112">
        <f t="shared" si="3"/>
        <v>-5000</v>
      </c>
      <c r="K124" s="116">
        <f>K125</f>
        <v>14500</v>
      </c>
    </row>
    <row r="125" spans="1:11" ht="12.75">
      <c r="A125" s="33"/>
      <c r="B125" s="34"/>
      <c r="C125" s="34"/>
      <c r="D125" s="34"/>
      <c r="E125" s="56">
        <v>32931</v>
      </c>
      <c r="F125" s="57" t="s">
        <v>102</v>
      </c>
      <c r="G125" s="129">
        <f>SUM('isp CZSS Đ'!G125+'isp CZSS KZ'!G125+'isp CZSS KC'!G125)</f>
        <v>19500</v>
      </c>
      <c r="H125" s="42"/>
      <c r="I125" s="105">
        <f t="shared" si="2"/>
        <v>19500</v>
      </c>
      <c r="J125" s="112">
        <f t="shared" si="3"/>
        <v>-5000</v>
      </c>
      <c r="K125" s="117">
        <f>SUM('isp CZSS Đ'!K125+'isp CZSS KZ'!K125+'isp CZSS KC'!K125)</f>
        <v>14500</v>
      </c>
    </row>
    <row r="126" spans="1:11" ht="12.75">
      <c r="A126" s="33"/>
      <c r="B126" s="34"/>
      <c r="C126" s="34"/>
      <c r="D126" s="34">
        <v>3294</v>
      </c>
      <c r="E126" s="35"/>
      <c r="F126" s="36" t="s">
        <v>103</v>
      </c>
      <c r="G126" s="128">
        <f>SUM(G127:G127)</f>
        <v>0</v>
      </c>
      <c r="H126" s="101">
        <f>SUM(H127:H127)</f>
        <v>0</v>
      </c>
      <c r="I126" s="101">
        <f t="shared" si="2"/>
        <v>0</v>
      </c>
      <c r="J126" s="112">
        <f t="shared" si="3"/>
        <v>0</v>
      </c>
      <c r="K126" s="116">
        <f>SUM(K127:K127)</f>
        <v>0</v>
      </c>
    </row>
    <row r="127" spans="1:11" ht="12.75">
      <c r="A127" s="33"/>
      <c r="B127" s="34"/>
      <c r="C127" s="34"/>
      <c r="D127" s="34"/>
      <c r="E127" s="56">
        <v>32941</v>
      </c>
      <c r="F127" s="57" t="s">
        <v>104</v>
      </c>
      <c r="G127" s="129">
        <f>SUM('isp CZSS Đ'!G127+'isp CZSS KZ'!G127+'isp CZSS KC'!G127)</f>
        <v>0</v>
      </c>
      <c r="H127" s="42"/>
      <c r="I127" s="105">
        <f t="shared" si="2"/>
        <v>0</v>
      </c>
      <c r="J127" s="112">
        <f t="shared" si="3"/>
        <v>0</v>
      </c>
      <c r="K127" s="117">
        <f>SUM('isp CZSS Đ'!K127+'isp CZSS KZ'!K127+'isp CZSS KC'!K127)</f>
        <v>0</v>
      </c>
    </row>
    <row r="128" spans="1:11" s="1" customFormat="1" ht="12.75">
      <c r="A128" s="33"/>
      <c r="B128" s="34"/>
      <c r="C128" s="34"/>
      <c r="D128" s="34">
        <v>3299</v>
      </c>
      <c r="E128" s="35"/>
      <c r="F128" s="36" t="s">
        <v>93</v>
      </c>
      <c r="G128" s="128">
        <f>G129</f>
        <v>0</v>
      </c>
      <c r="H128" s="101">
        <f>H129</f>
        <v>0</v>
      </c>
      <c r="I128" s="101">
        <f t="shared" si="2"/>
        <v>0</v>
      </c>
      <c r="J128" s="112">
        <f t="shared" si="3"/>
        <v>0</v>
      </c>
      <c r="K128" s="116">
        <f>K129</f>
        <v>0</v>
      </c>
    </row>
    <row r="129" spans="1:11" s="6" customFormat="1" ht="12.75">
      <c r="A129" s="58"/>
      <c r="B129" s="59"/>
      <c r="C129" s="59"/>
      <c r="D129" s="59"/>
      <c r="E129" s="60">
        <v>32999</v>
      </c>
      <c r="F129" s="61" t="s">
        <v>93</v>
      </c>
      <c r="G129" s="129">
        <f>SUM('isp CZSS Đ'!G129+'isp CZSS KZ'!G129+'isp CZSS KC'!G129)</f>
        <v>0</v>
      </c>
      <c r="H129" s="62"/>
      <c r="I129" s="107">
        <f t="shared" si="2"/>
        <v>0</v>
      </c>
      <c r="J129" s="112">
        <f t="shared" si="3"/>
        <v>0</v>
      </c>
      <c r="K129" s="117">
        <f>SUM('isp CZSS Đ'!K129+'isp CZSS KZ'!K129+'isp CZSS KC'!K129)</f>
        <v>0</v>
      </c>
    </row>
    <row r="130" spans="1:11" s="2" customFormat="1" ht="12.75">
      <c r="A130" s="23"/>
      <c r="B130" s="24">
        <v>34</v>
      </c>
      <c r="C130" s="24"/>
      <c r="D130" s="24"/>
      <c r="E130" s="25"/>
      <c r="F130" s="26" t="s">
        <v>105</v>
      </c>
      <c r="G130" s="127">
        <f>G131</f>
        <v>2300</v>
      </c>
      <c r="H130" s="27">
        <f>H131</f>
        <v>0</v>
      </c>
      <c r="I130" s="103">
        <f t="shared" si="2"/>
        <v>2300</v>
      </c>
      <c r="J130" s="112">
        <f t="shared" si="3"/>
        <v>9900</v>
      </c>
      <c r="K130" s="115">
        <f>K131</f>
        <v>12200</v>
      </c>
    </row>
    <row r="131" spans="1:11" s="3" customFormat="1" ht="12.75">
      <c r="A131" s="28"/>
      <c r="B131" s="29"/>
      <c r="C131" s="29">
        <v>343</v>
      </c>
      <c r="D131" s="29"/>
      <c r="E131" s="30"/>
      <c r="F131" s="31" t="s">
        <v>106</v>
      </c>
      <c r="G131" s="127">
        <f>G132+G135+G139</f>
        <v>2300</v>
      </c>
      <c r="H131" s="32">
        <f>H132+H135+H139</f>
        <v>0</v>
      </c>
      <c r="I131" s="104">
        <f t="shared" si="2"/>
        <v>2300</v>
      </c>
      <c r="J131" s="112">
        <f t="shared" si="3"/>
        <v>9900</v>
      </c>
      <c r="K131" s="115">
        <f>K132+K135+K139</f>
        <v>12200</v>
      </c>
    </row>
    <row r="132" spans="1:11" s="1" customFormat="1" ht="12.75">
      <c r="A132" s="33"/>
      <c r="B132" s="34"/>
      <c r="C132" s="34"/>
      <c r="D132" s="34">
        <v>3431</v>
      </c>
      <c r="E132" s="35"/>
      <c r="F132" s="36" t="s">
        <v>107</v>
      </c>
      <c r="G132" s="128">
        <f>SUM(G133:G134)</f>
        <v>800</v>
      </c>
      <c r="H132" s="101">
        <f>SUM(H133:H134)</f>
        <v>0</v>
      </c>
      <c r="I132" s="101">
        <f t="shared" si="2"/>
        <v>800</v>
      </c>
      <c r="J132" s="112">
        <f t="shared" si="3"/>
        <v>9200</v>
      </c>
      <c r="K132" s="116">
        <f>SUM(K133:K134)</f>
        <v>10000</v>
      </c>
    </row>
    <row r="133" spans="1:11" ht="12.75">
      <c r="A133" s="38"/>
      <c r="B133" s="39"/>
      <c r="C133" s="39"/>
      <c r="D133" s="39"/>
      <c r="E133" s="40">
        <v>34311</v>
      </c>
      <c r="F133" s="41" t="s">
        <v>108</v>
      </c>
      <c r="G133" s="129">
        <f>SUM('isp CZSS Đ'!G133+'isp CZSS KZ'!G133+'isp CZSS KC'!G133)</f>
        <v>100</v>
      </c>
      <c r="H133" s="42"/>
      <c r="I133" s="105">
        <f t="shared" si="2"/>
        <v>100</v>
      </c>
      <c r="J133" s="112">
        <f t="shared" si="3"/>
        <v>200</v>
      </c>
      <c r="K133" s="117">
        <f>SUM('isp CZSS Đ'!K133+'isp CZSS KZ'!K133+'isp CZSS KC'!K133)</f>
        <v>300</v>
      </c>
    </row>
    <row r="134" spans="1:11" ht="12.75">
      <c r="A134" s="38"/>
      <c r="B134" s="39"/>
      <c r="C134" s="39"/>
      <c r="D134" s="39"/>
      <c r="E134" s="40">
        <v>34312</v>
      </c>
      <c r="F134" s="41" t="s">
        <v>109</v>
      </c>
      <c r="G134" s="129">
        <f>SUM('isp CZSS Đ'!G134+'isp CZSS KZ'!G134+'isp CZSS KC'!G134)</f>
        <v>700</v>
      </c>
      <c r="H134" s="42"/>
      <c r="I134" s="105">
        <f t="shared" si="2"/>
        <v>700</v>
      </c>
      <c r="J134" s="112">
        <f t="shared" si="3"/>
        <v>9000</v>
      </c>
      <c r="K134" s="117">
        <f>SUM('isp CZSS Đ'!K134+'isp CZSS KZ'!K134+'isp CZSS KC'!K134)</f>
        <v>9700</v>
      </c>
    </row>
    <row r="135" spans="1:11" ht="12.75">
      <c r="A135" s="63"/>
      <c r="B135" s="45"/>
      <c r="C135" s="45"/>
      <c r="D135" s="45">
        <v>3433</v>
      </c>
      <c r="E135" s="46"/>
      <c r="F135" s="47" t="s">
        <v>110</v>
      </c>
      <c r="G135" s="128">
        <f>SUM(G136:G138)</f>
        <v>0</v>
      </c>
      <c r="H135" s="101">
        <f>SUM(H136:H138)</f>
        <v>0</v>
      </c>
      <c r="I135" s="101">
        <f aca="true" t="shared" si="4" ref="I135:I166">G135+H135</f>
        <v>0</v>
      </c>
      <c r="J135" s="112">
        <f t="shared" si="3"/>
        <v>0</v>
      </c>
      <c r="K135" s="116">
        <f>SUM(K136:K138)</f>
        <v>0</v>
      </c>
    </row>
    <row r="136" spans="1:11" ht="12.75">
      <c r="A136" s="38"/>
      <c r="B136" s="39"/>
      <c r="C136" s="39"/>
      <c r="D136" s="39"/>
      <c r="E136" s="40">
        <v>34331</v>
      </c>
      <c r="F136" s="41" t="s">
        <v>111</v>
      </c>
      <c r="G136" s="129">
        <f>SUM('isp CZSS Đ'!G136+'isp CZSS KZ'!G136+'isp CZSS KC'!G136)</f>
        <v>0</v>
      </c>
      <c r="H136" s="42"/>
      <c r="I136" s="105">
        <f t="shared" si="4"/>
        <v>0</v>
      </c>
      <c r="J136" s="112">
        <f t="shared" si="3"/>
        <v>0</v>
      </c>
      <c r="K136" s="117">
        <f>SUM('isp CZSS Đ'!K136+'isp CZSS KZ'!K136+'isp CZSS KC'!K136)</f>
        <v>0</v>
      </c>
    </row>
    <row r="137" spans="1:11" ht="12.75">
      <c r="A137" s="38"/>
      <c r="B137" s="39"/>
      <c r="C137" s="39"/>
      <c r="D137" s="39"/>
      <c r="E137" s="40">
        <v>34332</v>
      </c>
      <c r="F137" s="41" t="s">
        <v>112</v>
      </c>
      <c r="G137" s="129">
        <f>SUM('isp CZSS Đ'!G137+'isp CZSS KZ'!G137+'isp CZSS KC'!G137)</f>
        <v>0</v>
      </c>
      <c r="H137" s="42"/>
      <c r="I137" s="105">
        <f t="shared" si="4"/>
        <v>0</v>
      </c>
      <c r="J137" s="112">
        <f t="shared" si="3"/>
        <v>0</v>
      </c>
      <c r="K137" s="117">
        <f>SUM('isp CZSS Đ'!K137+'isp CZSS KZ'!K137+'isp CZSS KC'!K137)</f>
        <v>0</v>
      </c>
    </row>
    <row r="138" spans="1:11" ht="12.75">
      <c r="A138" s="38"/>
      <c r="B138" s="39"/>
      <c r="C138" s="39"/>
      <c r="D138" s="39"/>
      <c r="E138" s="40">
        <v>34333</v>
      </c>
      <c r="F138" s="41" t="s">
        <v>113</v>
      </c>
      <c r="G138" s="129">
        <f>SUM('isp CZSS Đ'!G138+'isp CZSS KZ'!G138+'isp CZSS KC'!G138)</f>
        <v>0</v>
      </c>
      <c r="H138" s="42"/>
      <c r="I138" s="105">
        <f t="shared" si="4"/>
        <v>0</v>
      </c>
      <c r="J138" s="112">
        <f t="shared" si="3"/>
        <v>0</v>
      </c>
      <c r="K138" s="117">
        <f>SUM('isp CZSS Đ'!K138+'isp CZSS KZ'!K138+'isp CZSS KC'!K138)</f>
        <v>0</v>
      </c>
    </row>
    <row r="139" spans="1:11" s="1" customFormat="1" ht="12.75">
      <c r="A139" s="33"/>
      <c r="B139" s="34"/>
      <c r="C139" s="34"/>
      <c r="D139" s="34">
        <v>3434</v>
      </c>
      <c r="E139" s="35"/>
      <c r="F139" s="36" t="s">
        <v>114</v>
      </c>
      <c r="G139" s="128">
        <f>G140</f>
        <v>1500</v>
      </c>
      <c r="H139" s="101">
        <f>H140</f>
        <v>0</v>
      </c>
      <c r="I139" s="101">
        <f t="shared" si="4"/>
        <v>1500</v>
      </c>
      <c r="J139" s="112">
        <f t="shared" si="3"/>
        <v>700</v>
      </c>
      <c r="K139" s="116">
        <f>K140</f>
        <v>2200</v>
      </c>
    </row>
    <row r="140" spans="1:11" s="6" customFormat="1" ht="12.75">
      <c r="A140" s="58"/>
      <c r="B140" s="59"/>
      <c r="C140" s="59"/>
      <c r="D140" s="59"/>
      <c r="E140" s="60">
        <v>34349</v>
      </c>
      <c r="F140" s="61" t="s">
        <v>114</v>
      </c>
      <c r="G140" s="129">
        <f>SUM('isp CZSS Đ'!G140+'isp CZSS KZ'!G140+'isp CZSS KC'!G140)</f>
        <v>1500</v>
      </c>
      <c r="H140" s="62"/>
      <c r="I140" s="107">
        <f t="shared" si="4"/>
        <v>1500</v>
      </c>
      <c r="J140" s="112">
        <f t="shared" si="3"/>
        <v>700</v>
      </c>
      <c r="K140" s="117">
        <f>SUM('isp CZSS Đ'!K140+'isp CZSS KZ'!K140+'isp CZSS KC'!K140)</f>
        <v>2200</v>
      </c>
    </row>
    <row r="141" spans="1:11" s="2" customFormat="1" ht="12.75">
      <c r="A141" s="23"/>
      <c r="B141" s="24">
        <v>38</v>
      </c>
      <c r="C141" s="24"/>
      <c r="D141" s="24"/>
      <c r="E141" s="25"/>
      <c r="F141" s="26" t="s">
        <v>160</v>
      </c>
      <c r="G141" s="127">
        <f aca="true" t="shared" si="5" ref="G141:H143">G142</f>
        <v>0</v>
      </c>
      <c r="H141" s="27">
        <f t="shared" si="5"/>
        <v>0</v>
      </c>
      <c r="I141" s="103">
        <f t="shared" si="4"/>
        <v>0</v>
      </c>
      <c r="J141" s="112">
        <f t="shared" si="3"/>
        <v>0</v>
      </c>
      <c r="K141" s="115">
        <f>K142</f>
        <v>0</v>
      </c>
    </row>
    <row r="142" spans="1:11" s="3" customFormat="1" ht="12.75">
      <c r="A142" s="28"/>
      <c r="B142" s="29"/>
      <c r="C142" s="29">
        <v>381</v>
      </c>
      <c r="D142" s="29"/>
      <c r="E142" s="30"/>
      <c r="F142" s="31" t="s">
        <v>161</v>
      </c>
      <c r="G142" s="127">
        <f t="shared" si="5"/>
        <v>0</v>
      </c>
      <c r="H142" s="32">
        <f t="shared" si="5"/>
        <v>0</v>
      </c>
      <c r="I142" s="104">
        <f t="shared" si="4"/>
        <v>0</v>
      </c>
      <c r="J142" s="112">
        <f aca="true" t="shared" si="6" ref="J142:J170">K142-G142</f>
        <v>0</v>
      </c>
      <c r="K142" s="115">
        <f>K143</f>
        <v>0</v>
      </c>
    </row>
    <row r="143" spans="1:11" s="1" customFormat="1" ht="12.75">
      <c r="A143" s="33"/>
      <c r="B143" s="34"/>
      <c r="C143" s="34"/>
      <c r="D143" s="34">
        <v>3811</v>
      </c>
      <c r="E143" s="35"/>
      <c r="F143" s="36" t="s">
        <v>162</v>
      </c>
      <c r="G143" s="128">
        <f t="shared" si="5"/>
        <v>0</v>
      </c>
      <c r="H143" s="101">
        <f t="shared" si="5"/>
        <v>0</v>
      </c>
      <c r="I143" s="101">
        <f t="shared" si="4"/>
        <v>0</v>
      </c>
      <c r="J143" s="112">
        <f t="shared" si="6"/>
        <v>0</v>
      </c>
      <c r="K143" s="116">
        <f>K144</f>
        <v>0</v>
      </c>
    </row>
    <row r="144" spans="1:11" s="6" customFormat="1" ht="12.75">
      <c r="A144" s="58"/>
      <c r="B144" s="59"/>
      <c r="C144" s="59"/>
      <c r="D144" s="59"/>
      <c r="E144" s="60">
        <v>38119</v>
      </c>
      <c r="F144" s="61" t="s">
        <v>163</v>
      </c>
      <c r="G144" s="129"/>
      <c r="H144" s="62"/>
      <c r="I144" s="107">
        <f t="shared" si="4"/>
        <v>0</v>
      </c>
      <c r="J144" s="112">
        <f t="shared" si="6"/>
        <v>0</v>
      </c>
      <c r="K144" s="117"/>
    </row>
    <row r="145" spans="1:11" s="1" customFormat="1" ht="12.75">
      <c r="A145" s="33">
        <v>4</v>
      </c>
      <c r="B145" s="34"/>
      <c r="C145" s="34"/>
      <c r="D145" s="34"/>
      <c r="E145" s="35"/>
      <c r="F145" s="36" t="s">
        <v>115</v>
      </c>
      <c r="G145" s="127">
        <f>G146+G166</f>
        <v>0</v>
      </c>
      <c r="H145" s="37">
        <f>H146+H166</f>
        <v>0</v>
      </c>
      <c r="I145" s="105">
        <f t="shared" si="4"/>
        <v>0</v>
      </c>
      <c r="J145" s="112">
        <f t="shared" si="6"/>
        <v>0</v>
      </c>
      <c r="K145" s="115">
        <f>K146+K166</f>
        <v>0</v>
      </c>
    </row>
    <row r="146" spans="1:11" s="2" customFormat="1" ht="12.75">
      <c r="A146" s="23"/>
      <c r="B146" s="24">
        <v>42</v>
      </c>
      <c r="C146" s="24"/>
      <c r="D146" s="24"/>
      <c r="E146" s="25"/>
      <c r="F146" s="26" t="s">
        <v>116</v>
      </c>
      <c r="G146" s="127">
        <f>G147+G153</f>
        <v>0</v>
      </c>
      <c r="H146" s="27">
        <f>H147+H153</f>
        <v>0</v>
      </c>
      <c r="I146" s="103">
        <f t="shared" si="4"/>
        <v>0</v>
      </c>
      <c r="J146" s="112">
        <f t="shared" si="6"/>
        <v>0</v>
      </c>
      <c r="K146" s="115">
        <f>K147+K153</f>
        <v>0</v>
      </c>
    </row>
    <row r="147" spans="1:11" s="3" customFormat="1" ht="12.75">
      <c r="A147" s="28"/>
      <c r="B147" s="29"/>
      <c r="C147" s="29">
        <v>421</v>
      </c>
      <c r="D147" s="29"/>
      <c r="E147" s="30"/>
      <c r="F147" s="31" t="s">
        <v>117</v>
      </c>
      <c r="G147" s="127">
        <f>G148</f>
        <v>0</v>
      </c>
      <c r="H147" s="32">
        <f>H148</f>
        <v>0</v>
      </c>
      <c r="I147" s="104">
        <f t="shared" si="4"/>
        <v>0</v>
      </c>
      <c r="J147" s="112">
        <f t="shared" si="6"/>
        <v>0</v>
      </c>
      <c r="K147" s="115">
        <f>K148</f>
        <v>0</v>
      </c>
    </row>
    <row r="148" spans="1:11" s="1" customFormat="1" ht="12.75">
      <c r="A148" s="33"/>
      <c r="B148" s="34"/>
      <c r="C148" s="34"/>
      <c r="D148" s="34">
        <v>4212</v>
      </c>
      <c r="E148" s="35"/>
      <c r="F148" s="36" t="s">
        <v>118</v>
      </c>
      <c r="G148" s="128">
        <f>SUM(G149:G152)</f>
        <v>0</v>
      </c>
      <c r="H148" s="101">
        <f>SUM(H149:H152)</f>
        <v>0</v>
      </c>
      <c r="I148" s="101">
        <f t="shared" si="4"/>
        <v>0</v>
      </c>
      <c r="J148" s="112">
        <f t="shared" si="6"/>
        <v>0</v>
      </c>
      <c r="K148" s="116">
        <f>SUM(K149:K152)</f>
        <v>0</v>
      </c>
    </row>
    <row r="149" spans="1:11" ht="12.75">
      <c r="A149" s="38"/>
      <c r="B149" s="39"/>
      <c r="C149" s="39"/>
      <c r="D149" s="39"/>
      <c r="E149" s="40">
        <v>42121</v>
      </c>
      <c r="F149" s="41" t="s">
        <v>119</v>
      </c>
      <c r="G149" s="129"/>
      <c r="H149" s="42"/>
      <c r="I149" s="105">
        <f t="shared" si="4"/>
        <v>0</v>
      </c>
      <c r="J149" s="112">
        <f t="shared" si="6"/>
        <v>0</v>
      </c>
      <c r="K149" s="117"/>
    </row>
    <row r="150" spans="1:11" ht="25.5">
      <c r="A150" s="38"/>
      <c r="B150" s="39"/>
      <c r="C150" s="39"/>
      <c r="D150" s="39"/>
      <c r="E150" s="40">
        <v>42123</v>
      </c>
      <c r="F150" s="41" t="s">
        <v>120</v>
      </c>
      <c r="G150" s="129"/>
      <c r="H150" s="42"/>
      <c r="I150" s="105">
        <f t="shared" si="4"/>
        <v>0</v>
      </c>
      <c r="J150" s="112">
        <f t="shared" si="6"/>
        <v>0</v>
      </c>
      <c r="K150" s="117"/>
    </row>
    <row r="151" spans="1:11" ht="12.75">
      <c r="A151" s="38"/>
      <c r="B151" s="39"/>
      <c r="C151" s="39"/>
      <c r="D151" s="39"/>
      <c r="E151" s="40">
        <v>42126</v>
      </c>
      <c r="F151" s="41" t="s">
        <v>121</v>
      </c>
      <c r="G151" s="129"/>
      <c r="H151" s="42"/>
      <c r="I151" s="105">
        <f t="shared" si="4"/>
        <v>0</v>
      </c>
      <c r="J151" s="112">
        <f t="shared" si="6"/>
        <v>0</v>
      </c>
      <c r="K151" s="117"/>
    </row>
    <row r="152" spans="1:11" ht="12.75">
      <c r="A152" s="38"/>
      <c r="B152" s="39"/>
      <c r="C152" s="39"/>
      <c r="D152" s="39"/>
      <c r="E152" s="40">
        <v>42129</v>
      </c>
      <c r="F152" s="41" t="s">
        <v>122</v>
      </c>
      <c r="G152" s="129"/>
      <c r="H152" s="42"/>
      <c r="I152" s="105">
        <f t="shared" si="4"/>
        <v>0</v>
      </c>
      <c r="J152" s="112">
        <f t="shared" si="6"/>
        <v>0</v>
      </c>
      <c r="K152" s="117"/>
    </row>
    <row r="153" spans="1:11" s="3" customFormat="1" ht="12.75">
      <c r="A153" s="28"/>
      <c r="B153" s="29"/>
      <c r="C153" s="29">
        <v>422</v>
      </c>
      <c r="D153" s="29"/>
      <c r="E153" s="30"/>
      <c r="F153" s="31" t="s">
        <v>123</v>
      </c>
      <c r="G153" s="127">
        <f>G158+G154+G163</f>
        <v>0</v>
      </c>
      <c r="H153" s="32">
        <f>H158+H154+H163</f>
        <v>0</v>
      </c>
      <c r="I153" s="104">
        <f t="shared" si="4"/>
        <v>0</v>
      </c>
      <c r="J153" s="112">
        <f t="shared" si="6"/>
        <v>0</v>
      </c>
      <c r="K153" s="115">
        <f>K158+K154+K163</f>
        <v>0</v>
      </c>
    </row>
    <row r="154" spans="1:11" s="1" customFormat="1" ht="12.75">
      <c r="A154" s="33"/>
      <c r="B154" s="34"/>
      <c r="C154" s="34"/>
      <c r="D154" s="34">
        <v>4221</v>
      </c>
      <c r="E154" s="35"/>
      <c r="F154" s="36" t="s">
        <v>124</v>
      </c>
      <c r="G154" s="128">
        <f>SUM(G155:G157)</f>
        <v>0</v>
      </c>
      <c r="H154" s="101">
        <f>SUM(H155:H157)</f>
        <v>0</v>
      </c>
      <c r="I154" s="101">
        <f t="shared" si="4"/>
        <v>0</v>
      </c>
      <c r="J154" s="112">
        <f t="shared" si="6"/>
        <v>0</v>
      </c>
      <c r="K154" s="116">
        <f>SUM(K155:K157)</f>
        <v>0</v>
      </c>
    </row>
    <row r="155" spans="1:11" s="6" customFormat="1" ht="12.75">
      <c r="A155" s="58"/>
      <c r="B155" s="59"/>
      <c r="C155" s="59"/>
      <c r="D155" s="59"/>
      <c r="E155" s="60">
        <v>42211</v>
      </c>
      <c r="F155" s="61" t="s">
        <v>125</v>
      </c>
      <c r="G155" s="129"/>
      <c r="H155" s="62"/>
      <c r="I155" s="107">
        <f t="shared" si="4"/>
        <v>0</v>
      </c>
      <c r="J155" s="112">
        <f t="shared" si="6"/>
        <v>0</v>
      </c>
      <c r="K155" s="117"/>
    </row>
    <row r="156" spans="1:11" s="6" customFormat="1" ht="12.75">
      <c r="A156" s="58"/>
      <c r="B156" s="59"/>
      <c r="C156" s="59"/>
      <c r="D156" s="59"/>
      <c r="E156" s="60">
        <v>42212</v>
      </c>
      <c r="F156" s="61" t="s">
        <v>126</v>
      </c>
      <c r="G156" s="129"/>
      <c r="H156" s="62"/>
      <c r="I156" s="107">
        <f t="shared" si="4"/>
        <v>0</v>
      </c>
      <c r="J156" s="112">
        <f t="shared" si="6"/>
        <v>0</v>
      </c>
      <c r="K156" s="117"/>
    </row>
    <row r="157" spans="1:11" s="6" customFormat="1" ht="12.75">
      <c r="A157" s="58"/>
      <c r="B157" s="59"/>
      <c r="C157" s="59"/>
      <c r="D157" s="59"/>
      <c r="E157" s="60">
        <v>42219</v>
      </c>
      <c r="F157" s="61" t="s">
        <v>127</v>
      </c>
      <c r="G157" s="129"/>
      <c r="H157" s="62"/>
      <c r="I157" s="107">
        <f t="shared" si="4"/>
        <v>0</v>
      </c>
      <c r="J157" s="112">
        <f t="shared" si="6"/>
        <v>0</v>
      </c>
      <c r="K157" s="117"/>
    </row>
    <row r="158" spans="1:11" s="1" customFormat="1" ht="12.75">
      <c r="A158" s="64"/>
      <c r="B158" s="65"/>
      <c r="C158" s="65"/>
      <c r="D158" s="66">
        <v>4222</v>
      </c>
      <c r="E158" s="67"/>
      <c r="F158" s="68" t="s">
        <v>128</v>
      </c>
      <c r="G158" s="131">
        <f>SUM(G159:G162)</f>
        <v>0</v>
      </c>
      <c r="H158" s="69">
        <f>SUM(H159:H162)</f>
        <v>0</v>
      </c>
      <c r="I158" s="108">
        <f t="shared" si="4"/>
        <v>0</v>
      </c>
      <c r="J158" s="112">
        <f t="shared" si="6"/>
        <v>0</v>
      </c>
      <c r="K158" s="118">
        <f>SUM(K159:K162)</f>
        <v>0</v>
      </c>
    </row>
    <row r="159" spans="1:11" ht="12.75">
      <c r="A159" s="70"/>
      <c r="B159" s="71"/>
      <c r="C159" s="71"/>
      <c r="D159" s="72"/>
      <c r="E159" s="60">
        <v>42221</v>
      </c>
      <c r="F159" s="44" t="s">
        <v>129</v>
      </c>
      <c r="G159" s="132"/>
      <c r="H159" s="73"/>
      <c r="I159" s="109">
        <f t="shared" si="4"/>
        <v>0</v>
      </c>
      <c r="J159" s="112">
        <f t="shared" si="6"/>
        <v>0</v>
      </c>
      <c r="K159" s="119"/>
    </row>
    <row r="160" spans="1:11" ht="12.75">
      <c r="A160" s="70"/>
      <c r="B160" s="71"/>
      <c r="C160" s="71"/>
      <c r="D160" s="72"/>
      <c r="E160" s="60">
        <v>42222</v>
      </c>
      <c r="F160" s="44" t="s">
        <v>130</v>
      </c>
      <c r="G160" s="132"/>
      <c r="H160" s="73"/>
      <c r="I160" s="109">
        <f t="shared" si="4"/>
        <v>0</v>
      </c>
      <c r="J160" s="112">
        <f t="shared" si="6"/>
        <v>0</v>
      </c>
      <c r="K160" s="119"/>
    </row>
    <row r="161" spans="1:11" ht="16.5" customHeight="1">
      <c r="A161" s="70"/>
      <c r="B161" s="71"/>
      <c r="C161" s="71"/>
      <c r="D161" s="72"/>
      <c r="E161" s="60">
        <v>42223</v>
      </c>
      <c r="F161" s="44" t="s">
        <v>131</v>
      </c>
      <c r="G161" s="132"/>
      <c r="H161" s="73"/>
      <c r="I161" s="109">
        <f t="shared" si="4"/>
        <v>0</v>
      </c>
      <c r="J161" s="112">
        <f t="shared" si="6"/>
        <v>0</v>
      </c>
      <c r="K161" s="119"/>
    </row>
    <row r="162" spans="1:11" s="8" customFormat="1" ht="12.75">
      <c r="A162" s="74"/>
      <c r="B162" s="75"/>
      <c r="C162" s="75"/>
      <c r="D162" s="76"/>
      <c r="E162" s="77">
        <v>42229</v>
      </c>
      <c r="F162" s="78" t="s">
        <v>132</v>
      </c>
      <c r="G162" s="132"/>
      <c r="H162" s="79"/>
      <c r="I162" s="110">
        <f t="shared" si="4"/>
        <v>0</v>
      </c>
      <c r="J162" s="112">
        <f t="shared" si="6"/>
        <v>0</v>
      </c>
      <c r="K162" s="119"/>
    </row>
    <row r="163" spans="1:11" s="8" customFormat="1" ht="12.75">
      <c r="A163" s="74"/>
      <c r="B163" s="75"/>
      <c r="C163" s="75"/>
      <c r="D163" s="80">
        <v>4226</v>
      </c>
      <c r="E163" s="81"/>
      <c r="F163" s="82" t="s">
        <v>133</v>
      </c>
      <c r="G163" s="131">
        <f>G164+G165</f>
        <v>0</v>
      </c>
      <c r="H163" s="69">
        <f>H164+H165</f>
        <v>0</v>
      </c>
      <c r="I163" s="69">
        <f t="shared" si="4"/>
        <v>0</v>
      </c>
      <c r="J163" s="112">
        <f t="shared" si="6"/>
        <v>0</v>
      </c>
      <c r="K163" s="118">
        <f>K164+K165</f>
        <v>0</v>
      </c>
    </row>
    <row r="164" spans="1:11" s="8" customFormat="1" ht="12.75">
      <c r="A164" s="74"/>
      <c r="B164" s="75"/>
      <c r="C164" s="75"/>
      <c r="D164" s="76"/>
      <c r="E164" s="77">
        <v>42261</v>
      </c>
      <c r="F164" s="78" t="s">
        <v>134</v>
      </c>
      <c r="G164" s="132"/>
      <c r="H164" s="79"/>
      <c r="I164" s="110">
        <f t="shared" si="4"/>
        <v>0</v>
      </c>
      <c r="J164" s="112">
        <f t="shared" si="6"/>
        <v>0</v>
      </c>
      <c r="K164" s="119"/>
    </row>
    <row r="165" spans="1:11" s="8" customFormat="1" ht="12.75">
      <c r="A165" s="74"/>
      <c r="B165" s="75"/>
      <c r="C165" s="75"/>
      <c r="D165" s="76"/>
      <c r="E165" s="77">
        <v>42262</v>
      </c>
      <c r="F165" s="78" t="s">
        <v>135</v>
      </c>
      <c r="G165" s="132"/>
      <c r="H165" s="79"/>
      <c r="I165" s="110">
        <f t="shared" si="4"/>
        <v>0</v>
      </c>
      <c r="J165" s="112">
        <f t="shared" si="6"/>
        <v>0</v>
      </c>
      <c r="K165" s="119"/>
    </row>
    <row r="166" spans="1:11" s="2" customFormat="1" ht="25.5">
      <c r="A166" s="23"/>
      <c r="B166" s="24">
        <v>43</v>
      </c>
      <c r="C166" s="24"/>
      <c r="D166" s="24"/>
      <c r="E166" s="25"/>
      <c r="F166" s="26" t="s">
        <v>146</v>
      </c>
      <c r="G166" s="127">
        <f>G167</f>
        <v>0</v>
      </c>
      <c r="H166" s="27">
        <f>H167</f>
        <v>0</v>
      </c>
      <c r="I166" s="103">
        <f t="shared" si="4"/>
        <v>0</v>
      </c>
      <c r="J166" s="112">
        <f t="shared" si="6"/>
        <v>0</v>
      </c>
      <c r="K166" s="115">
        <f>K167</f>
        <v>0</v>
      </c>
    </row>
    <row r="167" spans="1:11" s="9" customFormat="1" ht="12.75">
      <c r="A167" s="83"/>
      <c r="B167" s="84"/>
      <c r="C167" s="84">
        <v>431</v>
      </c>
      <c r="D167" s="85"/>
      <c r="E167" s="86"/>
      <c r="F167" s="87" t="s">
        <v>147</v>
      </c>
      <c r="G167" s="131">
        <f>G168</f>
        <v>0</v>
      </c>
      <c r="H167" s="88">
        <f>H168</f>
        <v>0</v>
      </c>
      <c r="I167" s="111">
        <f>G167+H167</f>
        <v>0</v>
      </c>
      <c r="J167" s="112">
        <f t="shared" si="6"/>
        <v>0</v>
      </c>
      <c r="K167" s="118">
        <f>K168</f>
        <v>0</v>
      </c>
    </row>
    <row r="168" spans="1:11" s="10" customFormat="1" ht="23.25" customHeight="1">
      <c r="A168" s="89"/>
      <c r="B168" s="90"/>
      <c r="C168" s="90"/>
      <c r="D168" s="91">
        <v>4312</v>
      </c>
      <c r="E168" s="92"/>
      <c r="F168" s="93" t="s">
        <v>148</v>
      </c>
      <c r="G168" s="131">
        <f>SUM(G169:G170)</f>
        <v>0</v>
      </c>
      <c r="H168" s="69">
        <f>SUM(H169:H170)</f>
        <v>0</v>
      </c>
      <c r="I168" s="69">
        <f>G168+H168</f>
        <v>0</v>
      </c>
      <c r="J168" s="112">
        <f t="shared" si="6"/>
        <v>0</v>
      </c>
      <c r="K168" s="118">
        <f>SUM(K169:K170)</f>
        <v>0</v>
      </c>
    </row>
    <row r="169" spans="1:11" ht="12.75">
      <c r="A169" s="70"/>
      <c r="B169" s="71"/>
      <c r="C169" s="71"/>
      <c r="D169" s="72"/>
      <c r="E169" s="43">
        <v>43121</v>
      </c>
      <c r="F169" s="44" t="s">
        <v>148</v>
      </c>
      <c r="G169" s="132"/>
      <c r="H169" s="73"/>
      <c r="I169" s="109">
        <f>G169+H169</f>
        <v>0</v>
      </c>
      <c r="J169" s="112">
        <f t="shared" si="6"/>
        <v>0</v>
      </c>
      <c r="K169" s="119"/>
    </row>
    <row r="170" spans="1:11" ht="13.5" thickBot="1">
      <c r="A170" s="94"/>
      <c r="B170" s="95"/>
      <c r="C170" s="95"/>
      <c r="D170" s="96"/>
      <c r="E170" s="97">
        <v>43129</v>
      </c>
      <c r="F170" s="98" t="s">
        <v>149</v>
      </c>
      <c r="G170" s="133"/>
      <c r="H170" s="99"/>
      <c r="I170" s="100">
        <f>G170+H170</f>
        <v>0</v>
      </c>
      <c r="J170" s="112">
        <f t="shared" si="6"/>
        <v>0</v>
      </c>
      <c r="K170" s="120"/>
    </row>
    <row r="171" spans="7:11" ht="12.75">
      <c r="G171" s="134"/>
      <c r="H171" s="12"/>
      <c r="I171" s="16"/>
      <c r="K171" s="121"/>
    </row>
    <row r="172" spans="7:11" ht="12.75">
      <c r="G172" s="135"/>
      <c r="H172" s="13"/>
      <c r="K172" s="122"/>
    </row>
    <row r="173" spans="2:11" ht="12.75">
      <c r="B173" s="187" t="s">
        <v>153</v>
      </c>
      <c r="C173" s="187"/>
      <c r="D173" s="187"/>
      <c r="E173" s="187"/>
      <c r="F173" s="14" t="s">
        <v>154</v>
      </c>
      <c r="G173" s="188" t="s">
        <v>155</v>
      </c>
      <c r="H173" s="188"/>
      <c r="I173" s="16"/>
      <c r="K173" s="124"/>
    </row>
    <row r="174" spans="7:11" ht="12.75">
      <c r="G174" s="134"/>
      <c r="H174" s="12"/>
      <c r="I174" s="16"/>
      <c r="K174" s="121"/>
    </row>
    <row r="175" spans="7:11" ht="12.75">
      <c r="G175" s="134"/>
      <c r="H175" s="12"/>
      <c r="I175" s="16"/>
      <c r="K175" s="121"/>
    </row>
  </sheetData>
  <sheetProtection/>
  <mergeCells count="15">
    <mergeCell ref="I5:I6"/>
    <mergeCell ref="A1:D1"/>
    <mergeCell ref="E1:G1"/>
    <mergeCell ref="A2:G2"/>
    <mergeCell ref="A3:I3"/>
    <mergeCell ref="B173:E173"/>
    <mergeCell ref="G173:H173"/>
    <mergeCell ref="A4:I4"/>
    <mergeCell ref="A5:A6"/>
    <mergeCell ref="B5:B6"/>
    <mergeCell ref="C5:C6"/>
    <mergeCell ref="D5:D6"/>
    <mergeCell ref="E5:E6"/>
    <mergeCell ref="F5:F6"/>
    <mergeCell ref="G5:H5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.00390625" style="0" customWidth="1"/>
    <col min="4" max="4" width="5.140625" style="4" customWidth="1"/>
    <col min="5" max="5" width="6.00390625" style="11" customWidth="1"/>
    <col min="6" max="6" width="52.7109375" style="5" customWidth="1"/>
    <col min="7" max="7" width="12.421875" style="136" customWidth="1"/>
    <col min="8" max="8" width="0.13671875" style="0" customWidth="1"/>
    <col min="9" max="9" width="0.13671875" style="15" customWidth="1"/>
    <col min="10" max="10" width="11.28125" style="0" hidden="1" customWidth="1"/>
    <col min="11" max="11" width="12.421875" style="123" hidden="1" customWidth="1"/>
  </cols>
  <sheetData>
    <row r="1" spans="1:11" ht="14.25" customHeight="1" thickBot="1">
      <c r="A1" s="196"/>
      <c r="B1" s="196"/>
      <c r="C1" s="196"/>
      <c r="D1" s="196"/>
      <c r="E1" s="197" t="s">
        <v>171</v>
      </c>
      <c r="F1" s="198"/>
      <c r="G1" s="198"/>
      <c r="K1" s="124"/>
    </row>
    <row r="2" spans="1:11" ht="21" customHeight="1">
      <c r="A2" s="201" t="s">
        <v>172</v>
      </c>
      <c r="B2" s="199"/>
      <c r="C2" s="199"/>
      <c r="D2" s="199"/>
      <c r="E2" s="199"/>
      <c r="F2" s="199"/>
      <c r="G2" s="199"/>
      <c r="K2" s="124"/>
    </row>
    <row r="3" spans="1:11" ht="22.5" customHeight="1">
      <c r="A3" s="200" t="s">
        <v>168</v>
      </c>
      <c r="B3" s="200"/>
      <c r="C3" s="200"/>
      <c r="D3" s="200"/>
      <c r="E3" s="200"/>
      <c r="F3" s="200"/>
      <c r="G3" s="200"/>
      <c r="H3" s="200"/>
      <c r="I3" s="200"/>
      <c r="K3" s="124"/>
    </row>
    <row r="4" spans="1:11" ht="18" customHeight="1">
      <c r="A4" s="189" t="s">
        <v>173</v>
      </c>
      <c r="B4" s="189"/>
      <c r="C4" s="189"/>
      <c r="D4" s="189"/>
      <c r="E4" s="189"/>
      <c r="F4" s="189"/>
      <c r="G4" s="189"/>
      <c r="H4" s="189"/>
      <c r="I4" s="189"/>
      <c r="K4" s="124"/>
    </row>
    <row r="5" spans="1:11" ht="18" customHeight="1">
      <c r="A5" s="190" t="s">
        <v>0</v>
      </c>
      <c r="B5" s="190" t="s">
        <v>150</v>
      </c>
      <c r="C5" s="191" t="s">
        <v>1</v>
      </c>
      <c r="D5" s="190" t="s">
        <v>2</v>
      </c>
      <c r="E5" s="190" t="s">
        <v>3</v>
      </c>
      <c r="F5" s="193" t="s">
        <v>4</v>
      </c>
      <c r="G5" s="194"/>
      <c r="H5" s="194"/>
      <c r="I5" s="195" t="s">
        <v>152</v>
      </c>
      <c r="K5" s="124"/>
    </row>
    <row r="6" spans="1:11" ht="50.25" customHeight="1">
      <c r="A6" s="190"/>
      <c r="B6" s="190"/>
      <c r="C6" s="192"/>
      <c r="D6" s="190"/>
      <c r="E6" s="190"/>
      <c r="F6" s="193"/>
      <c r="G6" s="125" t="s">
        <v>167</v>
      </c>
      <c r="H6" s="17" t="s">
        <v>151</v>
      </c>
      <c r="I6" s="195"/>
      <c r="K6" s="113" t="s">
        <v>166</v>
      </c>
    </row>
    <row r="7" spans="1:11" s="1" customFormat="1" ht="12.75">
      <c r="A7" s="18">
        <v>3</v>
      </c>
      <c r="B7" s="19"/>
      <c r="C7" s="19"/>
      <c r="D7" s="19"/>
      <c r="E7" s="20"/>
      <c r="F7" s="21" t="s">
        <v>5</v>
      </c>
      <c r="G7" s="126">
        <f>G8+G130+G141</f>
        <v>419832</v>
      </c>
      <c r="H7" s="22">
        <f>H8+H130+H141</f>
        <v>0</v>
      </c>
      <c r="I7" s="102">
        <f aca="true" t="shared" si="0" ref="I7:I70">G7+H7</f>
        <v>419832</v>
      </c>
      <c r="J7" s="112">
        <f>K7-G7</f>
        <v>2568</v>
      </c>
      <c r="K7" s="114">
        <f>K8+K130+K141</f>
        <v>422400</v>
      </c>
    </row>
    <row r="8" spans="1:11" s="2" customFormat="1" ht="12.75">
      <c r="A8" s="23"/>
      <c r="B8" s="24">
        <v>32</v>
      </c>
      <c r="C8" s="24"/>
      <c r="D8" s="24"/>
      <c r="E8" s="25"/>
      <c r="F8" s="26" t="s">
        <v>6</v>
      </c>
      <c r="G8" s="127">
        <f>G9+G22+G57+G115</f>
        <v>419832</v>
      </c>
      <c r="H8" s="27">
        <f>H9+H22+H57+H115</f>
        <v>0</v>
      </c>
      <c r="I8" s="103">
        <f t="shared" si="0"/>
        <v>419832</v>
      </c>
      <c r="J8" s="112">
        <f aca="true" t="shared" si="1" ref="J8:J75">K8-G8</f>
        <v>2568</v>
      </c>
      <c r="K8" s="115">
        <f>K9+K22+K57+K115</f>
        <v>422400</v>
      </c>
    </row>
    <row r="9" spans="1:11" s="3" customFormat="1" ht="12.75">
      <c r="A9" s="28"/>
      <c r="B9" s="29"/>
      <c r="C9" s="29">
        <v>321</v>
      </c>
      <c r="D9" s="29"/>
      <c r="E9" s="30"/>
      <c r="F9" s="31" t="s">
        <v>7</v>
      </c>
      <c r="G9" s="127">
        <f>G10+G19+G15</f>
        <v>38500</v>
      </c>
      <c r="H9" s="32">
        <f>H10+H19+H15</f>
        <v>0</v>
      </c>
      <c r="I9" s="104">
        <f t="shared" si="0"/>
        <v>38500</v>
      </c>
      <c r="J9" s="112">
        <f t="shared" si="1"/>
        <v>-8000</v>
      </c>
      <c r="K9" s="115">
        <f>K10+K19+K15</f>
        <v>30500</v>
      </c>
    </row>
    <row r="10" spans="1:11" s="1" customFormat="1" ht="12.75">
      <c r="A10" s="33"/>
      <c r="B10" s="34"/>
      <c r="C10" s="34"/>
      <c r="D10" s="34">
        <v>3211</v>
      </c>
      <c r="E10" s="35"/>
      <c r="F10" s="36" t="s">
        <v>8</v>
      </c>
      <c r="G10" s="128">
        <f>SUM(G11:G14)</f>
        <v>25500</v>
      </c>
      <c r="H10" s="101">
        <f>SUM(H11:H14)</f>
        <v>0</v>
      </c>
      <c r="I10" s="101">
        <f t="shared" si="0"/>
        <v>25500</v>
      </c>
      <c r="J10" s="112">
        <f t="shared" si="1"/>
        <v>-1000</v>
      </c>
      <c r="K10" s="116">
        <f>SUM(K11:K14)</f>
        <v>24500</v>
      </c>
    </row>
    <row r="11" spans="1:11" ht="12.75">
      <c r="A11" s="38"/>
      <c r="B11" s="39"/>
      <c r="C11" s="39"/>
      <c r="D11" s="39"/>
      <c r="E11" s="40">
        <v>32111</v>
      </c>
      <c r="F11" s="41" t="s">
        <v>9</v>
      </c>
      <c r="G11" s="129">
        <v>15000</v>
      </c>
      <c r="H11" s="42"/>
      <c r="I11" s="105">
        <f t="shared" si="0"/>
        <v>15000</v>
      </c>
      <c r="J11" s="112">
        <f t="shared" si="1"/>
        <v>-2000</v>
      </c>
      <c r="K11" s="117">
        <v>13000</v>
      </c>
    </row>
    <row r="12" spans="1:11" ht="12.75">
      <c r="A12" s="38"/>
      <c r="B12" s="39"/>
      <c r="C12" s="39"/>
      <c r="D12" s="39"/>
      <c r="E12" s="40">
        <v>32113</v>
      </c>
      <c r="F12" s="41" t="s">
        <v>10</v>
      </c>
      <c r="G12" s="129">
        <v>7000</v>
      </c>
      <c r="H12" s="42"/>
      <c r="I12" s="105">
        <f t="shared" si="0"/>
        <v>7000</v>
      </c>
      <c r="J12" s="112">
        <f t="shared" si="1"/>
        <v>-2000</v>
      </c>
      <c r="K12" s="117">
        <v>5000</v>
      </c>
    </row>
    <row r="13" spans="1:11" ht="12.75">
      <c r="A13" s="38"/>
      <c r="B13" s="39"/>
      <c r="C13" s="39"/>
      <c r="D13" s="39"/>
      <c r="E13" s="40">
        <v>32115</v>
      </c>
      <c r="F13" s="41" t="s">
        <v>11</v>
      </c>
      <c r="G13" s="129">
        <v>3500</v>
      </c>
      <c r="H13" s="42"/>
      <c r="I13" s="105">
        <f t="shared" si="0"/>
        <v>3500</v>
      </c>
      <c r="J13" s="112">
        <f t="shared" si="1"/>
        <v>1000</v>
      </c>
      <c r="K13" s="117">
        <v>4500</v>
      </c>
    </row>
    <row r="14" spans="1:11" ht="12.75">
      <c r="A14" s="38"/>
      <c r="B14" s="39"/>
      <c r="C14" s="39"/>
      <c r="D14" s="39"/>
      <c r="E14" s="40">
        <v>32119</v>
      </c>
      <c r="F14" s="41" t="s">
        <v>12</v>
      </c>
      <c r="G14" s="129"/>
      <c r="H14" s="42"/>
      <c r="I14" s="105">
        <f t="shared" si="0"/>
        <v>0</v>
      </c>
      <c r="J14" s="112">
        <f t="shared" si="1"/>
        <v>2000</v>
      </c>
      <c r="K14" s="117">
        <v>2000</v>
      </c>
    </row>
    <row r="15" spans="1:11" s="1" customFormat="1" ht="22.5" customHeight="1">
      <c r="A15" s="33"/>
      <c r="B15" s="34"/>
      <c r="C15" s="34"/>
      <c r="D15" s="34">
        <v>3212</v>
      </c>
      <c r="E15" s="35"/>
      <c r="F15" s="36" t="s">
        <v>138</v>
      </c>
      <c r="G15" s="128">
        <f>SUM(G16:G18)</f>
        <v>0</v>
      </c>
      <c r="H15" s="101">
        <f>SUM(H16:H18)</f>
        <v>0</v>
      </c>
      <c r="I15" s="101">
        <f t="shared" si="0"/>
        <v>0</v>
      </c>
      <c r="J15" s="112">
        <f t="shared" si="1"/>
        <v>0</v>
      </c>
      <c r="K15" s="116">
        <f>SUM(K16:K18)</f>
        <v>0</v>
      </c>
    </row>
    <row r="16" spans="1:11" ht="12.75">
      <c r="A16" s="38"/>
      <c r="B16" s="39"/>
      <c r="C16" s="39"/>
      <c r="D16" s="39"/>
      <c r="E16" s="40">
        <v>32121</v>
      </c>
      <c r="F16" s="41" t="s">
        <v>156</v>
      </c>
      <c r="G16" s="129"/>
      <c r="H16" s="42"/>
      <c r="I16" s="105">
        <f t="shared" si="0"/>
        <v>0</v>
      </c>
      <c r="J16" s="112">
        <f t="shared" si="1"/>
        <v>0</v>
      </c>
      <c r="K16" s="117"/>
    </row>
    <row r="17" spans="1:11" ht="12.75">
      <c r="A17" s="38"/>
      <c r="B17" s="39"/>
      <c r="C17" s="39"/>
      <c r="D17" s="39"/>
      <c r="E17" s="40">
        <v>32122</v>
      </c>
      <c r="F17" s="41" t="s">
        <v>136</v>
      </c>
      <c r="G17" s="129"/>
      <c r="H17" s="42"/>
      <c r="I17" s="105">
        <f t="shared" si="0"/>
        <v>0</v>
      </c>
      <c r="J17" s="112">
        <f t="shared" si="1"/>
        <v>0</v>
      </c>
      <c r="K17" s="117"/>
    </row>
    <row r="18" spans="1:11" ht="12.75">
      <c r="A18" s="38"/>
      <c r="B18" s="39"/>
      <c r="C18" s="39"/>
      <c r="D18" s="39"/>
      <c r="E18" s="40">
        <v>32123</v>
      </c>
      <c r="F18" s="41" t="s">
        <v>137</v>
      </c>
      <c r="G18" s="129"/>
      <c r="H18" s="42"/>
      <c r="I18" s="105">
        <f t="shared" si="0"/>
        <v>0</v>
      </c>
      <c r="J18" s="112">
        <f t="shared" si="1"/>
        <v>0</v>
      </c>
      <c r="K18" s="117"/>
    </row>
    <row r="19" spans="1:11" s="1" customFormat="1" ht="12.75">
      <c r="A19" s="33"/>
      <c r="B19" s="34"/>
      <c r="C19" s="34"/>
      <c r="D19" s="34">
        <v>3213</v>
      </c>
      <c r="E19" s="35"/>
      <c r="F19" s="36" t="s">
        <v>13</v>
      </c>
      <c r="G19" s="128">
        <f>SUM(G20:G21)</f>
        <v>13000</v>
      </c>
      <c r="H19" s="101">
        <f>SUM(H20:H21)</f>
        <v>0</v>
      </c>
      <c r="I19" s="101">
        <f t="shared" si="0"/>
        <v>13000</v>
      </c>
      <c r="J19" s="112">
        <f t="shared" si="1"/>
        <v>-7000</v>
      </c>
      <c r="K19" s="116">
        <f>SUM(K20:K21)</f>
        <v>6000</v>
      </c>
    </row>
    <row r="20" spans="1:11" ht="12.75">
      <c r="A20" s="38"/>
      <c r="B20" s="39"/>
      <c r="C20" s="39"/>
      <c r="D20" s="39"/>
      <c r="E20" s="40">
        <v>32131</v>
      </c>
      <c r="F20" s="41" t="s">
        <v>14</v>
      </c>
      <c r="G20" s="129">
        <v>13000</v>
      </c>
      <c r="H20" s="42"/>
      <c r="I20" s="105">
        <f t="shared" si="0"/>
        <v>13000</v>
      </c>
      <c r="J20" s="112">
        <f t="shared" si="1"/>
        <v>-7000</v>
      </c>
      <c r="K20" s="117">
        <v>6000</v>
      </c>
    </row>
    <row r="21" spans="1:11" ht="12.75">
      <c r="A21" s="38"/>
      <c r="B21" s="39"/>
      <c r="C21" s="39"/>
      <c r="D21" s="39"/>
      <c r="E21" s="40">
        <v>32132</v>
      </c>
      <c r="F21" s="41" t="s">
        <v>15</v>
      </c>
      <c r="G21" s="129"/>
      <c r="H21" s="42"/>
      <c r="I21" s="105">
        <f t="shared" si="0"/>
        <v>0</v>
      </c>
      <c r="J21" s="112">
        <f t="shared" si="1"/>
        <v>0</v>
      </c>
      <c r="K21" s="117"/>
    </row>
    <row r="22" spans="1:11" s="3" customFormat="1" ht="12.75">
      <c r="A22" s="28"/>
      <c r="B22" s="29"/>
      <c r="C22" s="29">
        <v>322</v>
      </c>
      <c r="D22" s="29"/>
      <c r="E22" s="30"/>
      <c r="F22" s="31" t="s">
        <v>16</v>
      </c>
      <c r="G22" s="127">
        <f>G23+G39+G45+G50+G52+G31+G55</f>
        <v>121011</v>
      </c>
      <c r="H22" s="32">
        <f>H23+H39+H45+H52+H31</f>
        <v>0</v>
      </c>
      <c r="I22" s="104">
        <f t="shared" si="0"/>
        <v>121011</v>
      </c>
      <c r="J22" s="112">
        <f t="shared" si="1"/>
        <v>-10531</v>
      </c>
      <c r="K22" s="115">
        <f>K23+K39+K45+K52+K31</f>
        <v>110480</v>
      </c>
    </row>
    <row r="23" spans="1:11" s="1" customFormat="1" ht="12.75">
      <c r="A23" s="33"/>
      <c r="B23" s="34"/>
      <c r="C23" s="34"/>
      <c r="D23" s="34">
        <v>3221</v>
      </c>
      <c r="E23" s="35"/>
      <c r="F23" s="36" t="s">
        <v>17</v>
      </c>
      <c r="G23" s="128">
        <f>SUM(G24:G30)</f>
        <v>43011</v>
      </c>
      <c r="H23" s="101">
        <f>SUM(H24:H30)</f>
        <v>0</v>
      </c>
      <c r="I23" s="101">
        <f t="shared" si="0"/>
        <v>43011</v>
      </c>
      <c r="J23" s="112">
        <f t="shared" si="1"/>
        <v>17989</v>
      </c>
      <c r="K23" s="116">
        <f>SUM(K24:K30)</f>
        <v>61000</v>
      </c>
    </row>
    <row r="24" spans="1:11" ht="12.75">
      <c r="A24" s="38"/>
      <c r="B24" s="39"/>
      <c r="C24" s="39"/>
      <c r="D24" s="39"/>
      <c r="E24" s="40">
        <v>32211</v>
      </c>
      <c r="F24" s="41" t="s">
        <v>18</v>
      </c>
      <c r="G24" s="129">
        <v>31011</v>
      </c>
      <c r="H24" s="42"/>
      <c r="I24" s="105">
        <f t="shared" si="0"/>
        <v>31011</v>
      </c>
      <c r="J24" s="112">
        <f t="shared" si="1"/>
        <v>21489</v>
      </c>
      <c r="K24" s="117">
        <v>52500</v>
      </c>
    </row>
    <row r="25" spans="1:11" ht="12.75">
      <c r="A25" s="38"/>
      <c r="B25" s="39"/>
      <c r="C25" s="39"/>
      <c r="D25" s="39"/>
      <c r="E25" s="40">
        <v>32212</v>
      </c>
      <c r="F25" s="41" t="s">
        <v>19</v>
      </c>
      <c r="G25" s="129">
        <v>6000</v>
      </c>
      <c r="H25" s="42"/>
      <c r="I25" s="105">
        <f t="shared" si="0"/>
        <v>6000</v>
      </c>
      <c r="J25" s="112">
        <f t="shared" si="1"/>
        <v>-3500</v>
      </c>
      <c r="K25" s="117">
        <v>2500</v>
      </c>
    </row>
    <row r="26" spans="1:11" ht="12.75">
      <c r="A26" s="38"/>
      <c r="B26" s="39"/>
      <c r="C26" s="39"/>
      <c r="D26" s="39"/>
      <c r="E26" s="40">
        <v>32213</v>
      </c>
      <c r="F26" s="41" t="s">
        <v>20</v>
      </c>
      <c r="G26" s="129"/>
      <c r="H26" s="42"/>
      <c r="I26" s="105">
        <f t="shared" si="0"/>
        <v>0</v>
      </c>
      <c r="J26" s="112">
        <f t="shared" si="1"/>
        <v>0</v>
      </c>
      <c r="K26" s="117"/>
    </row>
    <row r="27" spans="1:11" ht="12.75">
      <c r="A27" s="38"/>
      <c r="B27" s="39"/>
      <c r="C27" s="39"/>
      <c r="D27" s="39"/>
      <c r="E27" s="40">
        <v>32214</v>
      </c>
      <c r="F27" s="41" t="s">
        <v>21</v>
      </c>
      <c r="G27" s="129">
        <v>6000</v>
      </c>
      <c r="H27" s="42"/>
      <c r="I27" s="105">
        <f t="shared" si="0"/>
        <v>6000</v>
      </c>
      <c r="J27" s="112">
        <f t="shared" si="1"/>
        <v>0</v>
      </c>
      <c r="K27" s="117">
        <v>6000</v>
      </c>
    </row>
    <row r="28" spans="1:11" ht="12.75" hidden="1">
      <c r="A28" s="38"/>
      <c r="B28" s="39"/>
      <c r="C28" s="39"/>
      <c r="D28" s="39"/>
      <c r="E28" s="40">
        <v>32215</v>
      </c>
      <c r="F28" s="41" t="s">
        <v>22</v>
      </c>
      <c r="G28" s="129"/>
      <c r="H28" s="42"/>
      <c r="I28" s="105">
        <f t="shared" si="0"/>
        <v>0</v>
      </c>
      <c r="J28" s="112">
        <f t="shared" si="1"/>
        <v>0</v>
      </c>
      <c r="K28" s="117"/>
    </row>
    <row r="29" spans="1:11" ht="12.75">
      <c r="A29" s="38"/>
      <c r="B29" s="39"/>
      <c r="C29" s="39"/>
      <c r="D29" s="39"/>
      <c r="E29" s="40">
        <v>32216</v>
      </c>
      <c r="F29" s="41" t="s">
        <v>23</v>
      </c>
      <c r="G29" s="129"/>
      <c r="H29" s="42"/>
      <c r="I29" s="105">
        <f t="shared" si="0"/>
        <v>0</v>
      </c>
      <c r="J29" s="112">
        <f t="shared" si="1"/>
        <v>0</v>
      </c>
      <c r="K29" s="117"/>
    </row>
    <row r="30" spans="1:11" ht="12.75">
      <c r="A30" s="38"/>
      <c r="B30" s="39"/>
      <c r="C30" s="39"/>
      <c r="D30" s="39"/>
      <c r="E30" s="40">
        <v>32219</v>
      </c>
      <c r="F30" s="41" t="s">
        <v>24</v>
      </c>
      <c r="G30" s="129"/>
      <c r="H30" s="42"/>
      <c r="I30" s="105">
        <f t="shared" si="0"/>
        <v>0</v>
      </c>
      <c r="J30" s="112">
        <f t="shared" si="1"/>
        <v>0</v>
      </c>
      <c r="K30" s="117"/>
    </row>
    <row r="31" spans="1:11" ht="12.75">
      <c r="A31" s="33"/>
      <c r="B31" s="34"/>
      <c r="C31" s="34"/>
      <c r="D31" s="34">
        <v>3222</v>
      </c>
      <c r="E31" s="35"/>
      <c r="F31" s="36" t="s">
        <v>139</v>
      </c>
      <c r="G31" s="128">
        <f>SUM(G32:G38)</f>
        <v>0</v>
      </c>
      <c r="H31" s="101">
        <f>SUM(H32:H38)</f>
        <v>0</v>
      </c>
      <c r="I31" s="101">
        <f t="shared" si="0"/>
        <v>0</v>
      </c>
      <c r="J31" s="112">
        <f t="shared" si="1"/>
        <v>0</v>
      </c>
      <c r="K31" s="116">
        <f>SUM(K32:K38)</f>
        <v>0</v>
      </c>
    </row>
    <row r="32" spans="1:11" ht="12.75">
      <c r="A32" s="38"/>
      <c r="B32" s="39"/>
      <c r="C32" s="39"/>
      <c r="D32" s="39"/>
      <c r="E32" s="40">
        <v>32221</v>
      </c>
      <c r="F32" s="41" t="s">
        <v>144</v>
      </c>
      <c r="G32" s="129"/>
      <c r="H32" s="42"/>
      <c r="I32" s="105">
        <f t="shared" si="0"/>
        <v>0</v>
      </c>
      <c r="J32" s="112">
        <f t="shared" si="1"/>
        <v>0</v>
      </c>
      <c r="K32" s="117"/>
    </row>
    <row r="33" spans="1:11" ht="12.75">
      <c r="A33" s="38"/>
      <c r="B33" s="39"/>
      <c r="C33" s="39"/>
      <c r="D33" s="39"/>
      <c r="E33" s="40">
        <v>32222</v>
      </c>
      <c r="F33" s="41" t="s">
        <v>143</v>
      </c>
      <c r="G33" s="129"/>
      <c r="H33" s="42"/>
      <c r="I33" s="105">
        <f t="shared" si="0"/>
        <v>0</v>
      </c>
      <c r="J33" s="112">
        <f t="shared" si="1"/>
        <v>0</v>
      </c>
      <c r="K33" s="117"/>
    </row>
    <row r="34" spans="1:11" ht="12.75">
      <c r="A34" s="38"/>
      <c r="B34" s="39"/>
      <c r="C34" s="39"/>
      <c r="D34" s="39"/>
      <c r="E34" s="40">
        <v>32223</v>
      </c>
      <c r="F34" s="41" t="s">
        <v>142</v>
      </c>
      <c r="G34" s="129"/>
      <c r="H34" s="42"/>
      <c r="I34" s="105">
        <f t="shared" si="0"/>
        <v>0</v>
      </c>
      <c r="J34" s="112">
        <f t="shared" si="1"/>
        <v>0</v>
      </c>
      <c r="K34" s="117"/>
    </row>
    <row r="35" spans="1:11" ht="12.75">
      <c r="A35" s="38"/>
      <c r="B35" s="39"/>
      <c r="C35" s="39"/>
      <c r="D35" s="39"/>
      <c r="E35" s="40">
        <v>32224</v>
      </c>
      <c r="F35" s="41" t="s">
        <v>141</v>
      </c>
      <c r="G35" s="129"/>
      <c r="H35" s="42"/>
      <c r="I35" s="105">
        <f t="shared" si="0"/>
        <v>0</v>
      </c>
      <c r="J35" s="112">
        <f t="shared" si="1"/>
        <v>0</v>
      </c>
      <c r="K35" s="117"/>
    </row>
    <row r="36" spans="1:11" ht="12.75">
      <c r="A36" s="38"/>
      <c r="B36" s="39"/>
      <c r="C36" s="39"/>
      <c r="D36" s="39"/>
      <c r="E36" s="40">
        <v>32225</v>
      </c>
      <c r="F36" s="41" t="s">
        <v>157</v>
      </c>
      <c r="G36" s="129"/>
      <c r="H36" s="42"/>
      <c r="I36" s="105">
        <f t="shared" si="0"/>
        <v>0</v>
      </c>
      <c r="J36" s="112">
        <f t="shared" si="1"/>
        <v>0</v>
      </c>
      <c r="K36" s="117"/>
    </row>
    <row r="37" spans="1:11" ht="12.75">
      <c r="A37" s="38"/>
      <c r="B37" s="39"/>
      <c r="C37" s="39"/>
      <c r="D37" s="39"/>
      <c r="E37" s="40">
        <v>32226</v>
      </c>
      <c r="F37" s="41" t="s">
        <v>158</v>
      </c>
      <c r="G37" s="129"/>
      <c r="H37" s="42"/>
      <c r="I37" s="105">
        <f t="shared" si="0"/>
        <v>0</v>
      </c>
      <c r="J37" s="112">
        <f t="shared" si="1"/>
        <v>0</v>
      </c>
      <c r="K37" s="117"/>
    </row>
    <row r="38" spans="1:11" ht="12.75">
      <c r="A38" s="38"/>
      <c r="B38" s="39"/>
      <c r="C38" s="39"/>
      <c r="D38" s="39"/>
      <c r="E38" s="40">
        <v>32229</v>
      </c>
      <c r="F38" s="41" t="s">
        <v>140</v>
      </c>
      <c r="G38" s="129"/>
      <c r="H38" s="42"/>
      <c r="I38" s="105">
        <f t="shared" si="0"/>
        <v>0</v>
      </c>
      <c r="J38" s="112">
        <f t="shared" si="1"/>
        <v>0</v>
      </c>
      <c r="K38" s="117"/>
    </row>
    <row r="39" spans="1:11" s="1" customFormat="1" ht="12.75">
      <c r="A39" s="33"/>
      <c r="B39" s="34"/>
      <c r="C39" s="34"/>
      <c r="D39" s="34">
        <v>3223</v>
      </c>
      <c r="E39" s="35"/>
      <c r="F39" s="36" t="s">
        <v>25</v>
      </c>
      <c r="G39" s="128">
        <f>SUM(G40:G44)</f>
        <v>78000</v>
      </c>
      <c r="H39" s="101">
        <f>SUM(H40:H44)</f>
        <v>0</v>
      </c>
      <c r="I39" s="101">
        <f t="shared" si="0"/>
        <v>78000</v>
      </c>
      <c r="J39" s="112">
        <f t="shared" si="1"/>
        <v>-28520</v>
      </c>
      <c r="K39" s="116">
        <f>SUM(K40:K44)</f>
        <v>49480</v>
      </c>
    </row>
    <row r="40" spans="1:11" ht="12.75">
      <c r="A40" s="38"/>
      <c r="B40" s="39"/>
      <c r="C40" s="39"/>
      <c r="D40" s="39"/>
      <c r="E40" s="40">
        <v>32231</v>
      </c>
      <c r="F40" s="41" t="s">
        <v>26</v>
      </c>
      <c r="G40" s="129">
        <v>22000</v>
      </c>
      <c r="H40" s="42"/>
      <c r="I40" s="105">
        <f t="shared" si="0"/>
        <v>22000</v>
      </c>
      <c r="J40" s="112">
        <f t="shared" si="1"/>
        <v>-3520</v>
      </c>
      <c r="K40" s="117">
        <v>18480</v>
      </c>
    </row>
    <row r="41" spans="1:11" ht="12.75">
      <c r="A41" s="38"/>
      <c r="B41" s="39"/>
      <c r="C41" s="39"/>
      <c r="D41" s="39"/>
      <c r="E41" s="40">
        <v>32232</v>
      </c>
      <c r="F41" s="41" t="s">
        <v>27</v>
      </c>
      <c r="G41" s="129"/>
      <c r="H41" s="42"/>
      <c r="I41" s="105">
        <f t="shared" si="0"/>
        <v>0</v>
      </c>
      <c r="J41" s="112">
        <f t="shared" si="1"/>
        <v>0</v>
      </c>
      <c r="K41" s="117"/>
    </row>
    <row r="42" spans="1:11" ht="12.75">
      <c r="A42" s="38"/>
      <c r="B42" s="39"/>
      <c r="C42" s="39"/>
      <c r="D42" s="39"/>
      <c r="E42" s="40">
        <v>32233</v>
      </c>
      <c r="F42" s="41" t="s">
        <v>28</v>
      </c>
      <c r="G42" s="129">
        <v>34000</v>
      </c>
      <c r="H42" s="42"/>
      <c r="I42" s="105">
        <f t="shared" si="0"/>
        <v>34000</v>
      </c>
      <c r="J42" s="112">
        <f t="shared" si="1"/>
        <v>-14000</v>
      </c>
      <c r="K42" s="117">
        <v>20000</v>
      </c>
    </row>
    <row r="43" spans="1:11" ht="12.75">
      <c r="A43" s="38"/>
      <c r="B43" s="39"/>
      <c r="C43" s="39"/>
      <c r="D43" s="39"/>
      <c r="E43" s="40">
        <v>32234</v>
      </c>
      <c r="F43" s="41" t="s">
        <v>29</v>
      </c>
      <c r="G43" s="129">
        <v>22000</v>
      </c>
      <c r="H43" s="42"/>
      <c r="I43" s="105">
        <f t="shared" si="0"/>
        <v>22000</v>
      </c>
      <c r="J43" s="112">
        <f t="shared" si="1"/>
        <v>-11000</v>
      </c>
      <c r="K43" s="117">
        <v>11000</v>
      </c>
    </row>
    <row r="44" spans="1:11" ht="25.5">
      <c r="A44" s="38"/>
      <c r="B44" s="39"/>
      <c r="C44" s="39"/>
      <c r="D44" s="39"/>
      <c r="E44" s="40">
        <v>32239</v>
      </c>
      <c r="F44" s="41" t="s">
        <v>30</v>
      </c>
      <c r="G44" s="129"/>
      <c r="H44" s="42"/>
      <c r="I44" s="105">
        <f t="shared" si="0"/>
        <v>0</v>
      </c>
      <c r="J44" s="112">
        <f t="shared" si="1"/>
        <v>0</v>
      </c>
      <c r="K44" s="117"/>
    </row>
    <row r="45" spans="1:11" ht="12.75">
      <c r="A45" s="38"/>
      <c r="B45" s="39"/>
      <c r="C45" s="39"/>
      <c r="D45" s="19">
        <v>3224</v>
      </c>
      <c r="E45" s="20"/>
      <c r="F45" s="21" t="s">
        <v>31</v>
      </c>
      <c r="G45" s="128">
        <f>SUM(G46:G49)</f>
        <v>0</v>
      </c>
      <c r="H45" s="101">
        <f>SUM(H46:H49)</f>
        <v>0</v>
      </c>
      <c r="I45" s="101">
        <f t="shared" si="0"/>
        <v>0</v>
      </c>
      <c r="J45" s="112">
        <f t="shared" si="1"/>
        <v>0</v>
      </c>
      <c r="K45" s="116">
        <f>SUM(K46:K49)</f>
        <v>0</v>
      </c>
    </row>
    <row r="46" spans="1:11" ht="25.5">
      <c r="A46" s="38"/>
      <c r="B46" s="39"/>
      <c r="C46" s="39"/>
      <c r="D46" s="39"/>
      <c r="E46" s="40">
        <v>32241</v>
      </c>
      <c r="F46" s="41" t="s">
        <v>32</v>
      </c>
      <c r="G46" s="129"/>
      <c r="H46" s="42"/>
      <c r="I46" s="105">
        <f t="shared" si="0"/>
        <v>0</v>
      </c>
      <c r="J46" s="112">
        <f t="shared" si="1"/>
        <v>0</v>
      </c>
      <c r="K46" s="117"/>
    </row>
    <row r="47" spans="1:11" ht="25.5">
      <c r="A47" s="38"/>
      <c r="B47" s="39"/>
      <c r="C47" s="39"/>
      <c r="D47" s="39"/>
      <c r="E47" s="40">
        <v>32242</v>
      </c>
      <c r="F47" s="41" t="s">
        <v>33</v>
      </c>
      <c r="G47" s="129"/>
      <c r="H47" s="42"/>
      <c r="I47" s="105">
        <f t="shared" si="0"/>
        <v>0</v>
      </c>
      <c r="J47" s="112">
        <f t="shared" si="1"/>
        <v>0</v>
      </c>
      <c r="K47" s="117"/>
    </row>
    <row r="48" spans="1:11" ht="25.5">
      <c r="A48" s="38"/>
      <c r="B48" s="39"/>
      <c r="C48" s="39"/>
      <c r="D48" s="39"/>
      <c r="E48" s="43">
        <v>32243</v>
      </c>
      <c r="F48" s="41" t="s">
        <v>34</v>
      </c>
      <c r="G48" s="129"/>
      <c r="H48" s="42"/>
      <c r="I48" s="105">
        <f t="shared" si="0"/>
        <v>0</v>
      </c>
      <c r="J48" s="112">
        <f t="shared" si="1"/>
        <v>0</v>
      </c>
      <c r="K48" s="117"/>
    </row>
    <row r="49" spans="1:11" ht="12.75">
      <c r="A49" s="38"/>
      <c r="B49" s="39"/>
      <c r="C49" s="39"/>
      <c r="D49" s="39"/>
      <c r="E49" s="43">
        <v>32244</v>
      </c>
      <c r="F49" s="44" t="s">
        <v>35</v>
      </c>
      <c r="G49" s="129"/>
      <c r="H49" s="42"/>
      <c r="I49" s="105">
        <f t="shared" si="0"/>
        <v>0</v>
      </c>
      <c r="J49" s="112">
        <f t="shared" si="1"/>
        <v>0</v>
      </c>
      <c r="K49" s="117"/>
    </row>
    <row r="50" spans="1:11" ht="12.75" hidden="1">
      <c r="A50" s="38"/>
      <c r="B50" s="39"/>
      <c r="C50" s="39"/>
      <c r="D50" s="19">
        <v>3227</v>
      </c>
      <c r="E50" s="67"/>
      <c r="F50" s="68" t="s">
        <v>22</v>
      </c>
      <c r="G50" s="130"/>
      <c r="H50" s="42"/>
      <c r="I50" s="105"/>
      <c r="J50" s="112"/>
      <c r="K50" s="117"/>
    </row>
    <row r="51" spans="1:11" ht="12.75" hidden="1">
      <c r="A51" s="38"/>
      <c r="B51" s="39"/>
      <c r="C51" s="39"/>
      <c r="D51" s="39"/>
      <c r="E51" s="43">
        <v>32271</v>
      </c>
      <c r="F51" s="44" t="s">
        <v>22</v>
      </c>
      <c r="G51" s="129"/>
      <c r="H51" s="42"/>
      <c r="I51" s="105"/>
      <c r="J51" s="112"/>
      <c r="K51" s="117"/>
    </row>
    <row r="52" spans="1:11" s="1" customFormat="1" ht="12.75">
      <c r="A52" s="33"/>
      <c r="B52" s="34"/>
      <c r="C52" s="34"/>
      <c r="D52" s="34">
        <v>3225</v>
      </c>
      <c r="E52" s="35"/>
      <c r="F52" s="36" t="s">
        <v>36</v>
      </c>
      <c r="G52" s="128">
        <f>SUM(G53:G54)</f>
        <v>0</v>
      </c>
      <c r="H52" s="101">
        <f>SUM(H53:H54)</f>
        <v>0</v>
      </c>
      <c r="I52" s="101">
        <f t="shared" si="0"/>
        <v>0</v>
      </c>
      <c r="J52" s="112">
        <f t="shared" si="1"/>
        <v>0</v>
      </c>
      <c r="K52" s="116">
        <f>SUM(K53:K54)</f>
        <v>0</v>
      </c>
    </row>
    <row r="53" spans="1:11" s="6" customFormat="1" ht="12.75">
      <c r="A53" s="38"/>
      <c r="B53" s="39"/>
      <c r="C53" s="39"/>
      <c r="D53" s="39"/>
      <c r="E53" s="40">
        <v>32251</v>
      </c>
      <c r="F53" s="41" t="s">
        <v>37</v>
      </c>
      <c r="G53" s="129"/>
      <c r="H53" s="42"/>
      <c r="I53" s="105">
        <f t="shared" si="0"/>
        <v>0</v>
      </c>
      <c r="J53" s="112">
        <f t="shared" si="1"/>
        <v>0</v>
      </c>
      <c r="K53" s="117"/>
    </row>
    <row r="54" spans="1:11" s="6" customFormat="1" ht="12.75">
      <c r="A54" s="38"/>
      <c r="B54" s="39"/>
      <c r="C54" s="39"/>
      <c r="D54" s="39"/>
      <c r="E54" s="40">
        <v>32252</v>
      </c>
      <c r="F54" s="41" t="s">
        <v>38</v>
      </c>
      <c r="G54" s="129"/>
      <c r="H54" s="42"/>
      <c r="I54" s="105">
        <f t="shared" si="0"/>
        <v>0</v>
      </c>
      <c r="J54" s="112">
        <f t="shared" si="1"/>
        <v>0</v>
      </c>
      <c r="K54" s="117"/>
    </row>
    <row r="55" spans="1:11" s="6" customFormat="1" ht="12.75">
      <c r="A55" s="38"/>
      <c r="B55" s="39"/>
      <c r="C55" s="39"/>
      <c r="D55" s="19">
        <v>3227</v>
      </c>
      <c r="E55" s="67"/>
      <c r="F55" s="68" t="s">
        <v>22</v>
      </c>
      <c r="G55" s="130">
        <f>SUM(G56)</f>
        <v>0</v>
      </c>
      <c r="H55" s="42"/>
      <c r="I55" s="105"/>
      <c r="J55" s="112">
        <f t="shared" si="1"/>
        <v>0</v>
      </c>
      <c r="K55" s="117">
        <v>0</v>
      </c>
    </row>
    <row r="56" spans="1:11" s="6" customFormat="1" ht="12.75">
      <c r="A56" s="38"/>
      <c r="B56" s="39"/>
      <c r="C56" s="39"/>
      <c r="D56" s="39"/>
      <c r="E56" s="43">
        <v>32271</v>
      </c>
      <c r="F56" s="44" t="s">
        <v>22</v>
      </c>
      <c r="G56" s="129"/>
      <c r="H56" s="42"/>
      <c r="I56" s="105"/>
      <c r="J56" s="112">
        <f t="shared" si="1"/>
        <v>0</v>
      </c>
      <c r="K56" s="117"/>
    </row>
    <row r="57" spans="1:11" s="3" customFormat="1" ht="12.75">
      <c r="A57" s="28"/>
      <c r="B57" s="29"/>
      <c r="C57" s="29">
        <v>323</v>
      </c>
      <c r="D57" s="29"/>
      <c r="E57" s="30"/>
      <c r="F57" s="31" t="s">
        <v>39</v>
      </c>
      <c r="G57" s="127">
        <f>G58+G64+G69+G75+G83+G88+G93+G103+G107</f>
        <v>239460</v>
      </c>
      <c r="H57" s="32">
        <f>H58+H64+H69+H75+H83+H88+H93+H103+H107</f>
        <v>0</v>
      </c>
      <c r="I57" s="104">
        <f t="shared" si="0"/>
        <v>239460</v>
      </c>
      <c r="J57" s="112">
        <f t="shared" si="1"/>
        <v>29613</v>
      </c>
      <c r="K57" s="115">
        <f>K58+K64+K69+K75+K83+K88+K93+K103+K107</f>
        <v>269073</v>
      </c>
    </row>
    <row r="58" spans="1:11" s="1" customFormat="1" ht="12.75">
      <c r="A58" s="33"/>
      <c r="B58" s="34"/>
      <c r="C58" s="34"/>
      <c r="D58" s="34">
        <v>3231</v>
      </c>
      <c r="E58" s="35"/>
      <c r="F58" s="36" t="s">
        <v>40</v>
      </c>
      <c r="G58" s="128">
        <f>SUM(G59:G63)</f>
        <v>58500</v>
      </c>
      <c r="H58" s="101">
        <f>SUM(H59:H63)</f>
        <v>0</v>
      </c>
      <c r="I58" s="101">
        <f t="shared" si="0"/>
        <v>58500</v>
      </c>
      <c r="J58" s="112">
        <f t="shared" si="1"/>
        <v>14700</v>
      </c>
      <c r="K58" s="116">
        <f>SUM(K59:K63)</f>
        <v>73200</v>
      </c>
    </row>
    <row r="59" spans="1:11" ht="12.75">
      <c r="A59" s="38"/>
      <c r="B59" s="39"/>
      <c r="C59" s="39"/>
      <c r="D59" s="39"/>
      <c r="E59" s="40">
        <v>32311</v>
      </c>
      <c r="F59" s="41" t="s">
        <v>41</v>
      </c>
      <c r="G59" s="129">
        <v>23500</v>
      </c>
      <c r="H59" s="42"/>
      <c r="I59" s="105">
        <f t="shared" si="0"/>
        <v>23500</v>
      </c>
      <c r="J59" s="112">
        <f t="shared" si="1"/>
        <v>15200</v>
      </c>
      <c r="K59" s="117">
        <v>38700</v>
      </c>
    </row>
    <row r="60" spans="1:11" ht="12.75">
      <c r="A60" s="38"/>
      <c r="B60" s="39"/>
      <c r="C60" s="39"/>
      <c r="D60" s="39"/>
      <c r="E60" s="40">
        <v>32312</v>
      </c>
      <c r="F60" s="41" t="s">
        <v>42</v>
      </c>
      <c r="G60" s="129"/>
      <c r="H60" s="42"/>
      <c r="I60" s="105">
        <f t="shared" si="0"/>
        <v>0</v>
      </c>
      <c r="J60" s="112">
        <f t="shared" si="1"/>
        <v>0</v>
      </c>
      <c r="K60" s="117"/>
    </row>
    <row r="61" spans="1:11" ht="12.75">
      <c r="A61" s="38"/>
      <c r="B61" s="39"/>
      <c r="C61" s="39"/>
      <c r="D61" s="39"/>
      <c r="E61" s="40">
        <v>32313</v>
      </c>
      <c r="F61" s="41" t="s">
        <v>43</v>
      </c>
      <c r="G61" s="129">
        <v>35000</v>
      </c>
      <c r="H61" s="42"/>
      <c r="I61" s="105">
        <f t="shared" si="0"/>
        <v>35000</v>
      </c>
      <c r="J61" s="112">
        <f t="shared" si="1"/>
        <v>-500</v>
      </c>
      <c r="K61" s="117">
        <v>34500</v>
      </c>
    </row>
    <row r="62" spans="1:11" ht="12.75">
      <c r="A62" s="38"/>
      <c r="B62" s="39"/>
      <c r="C62" s="39"/>
      <c r="D62" s="39"/>
      <c r="E62" s="40">
        <v>32314</v>
      </c>
      <c r="F62" s="41" t="s">
        <v>44</v>
      </c>
      <c r="G62" s="129"/>
      <c r="H62" s="42"/>
      <c r="I62" s="105">
        <f t="shared" si="0"/>
        <v>0</v>
      </c>
      <c r="J62" s="112">
        <f t="shared" si="1"/>
        <v>0</v>
      </c>
      <c r="K62" s="117"/>
    </row>
    <row r="63" spans="1:11" ht="12.75">
      <c r="A63" s="38"/>
      <c r="B63" s="39"/>
      <c r="C63" s="39"/>
      <c r="D63" s="39"/>
      <c r="E63" s="40">
        <v>32319</v>
      </c>
      <c r="F63" s="41" t="s">
        <v>45</v>
      </c>
      <c r="G63" s="129"/>
      <c r="H63" s="42"/>
      <c r="I63" s="105">
        <f t="shared" si="0"/>
        <v>0</v>
      </c>
      <c r="J63" s="112">
        <f t="shared" si="1"/>
        <v>0</v>
      </c>
      <c r="K63" s="117"/>
    </row>
    <row r="64" spans="1:11" s="1" customFormat="1" ht="12.75">
      <c r="A64" s="33"/>
      <c r="B64" s="34"/>
      <c r="C64" s="34"/>
      <c r="D64" s="34">
        <v>3232</v>
      </c>
      <c r="E64" s="35"/>
      <c r="F64" s="36" t="s">
        <v>46</v>
      </c>
      <c r="G64" s="128">
        <f>SUM(G65:G68)</f>
        <v>71500</v>
      </c>
      <c r="H64" s="101">
        <f>SUM(H65:H68)</f>
        <v>0</v>
      </c>
      <c r="I64" s="101">
        <f t="shared" si="0"/>
        <v>71500</v>
      </c>
      <c r="J64" s="112">
        <f t="shared" si="1"/>
        <v>-40827</v>
      </c>
      <c r="K64" s="116">
        <f>SUM(K65:K68)</f>
        <v>30673</v>
      </c>
    </row>
    <row r="65" spans="1:11" ht="25.5">
      <c r="A65" s="38"/>
      <c r="B65" s="39"/>
      <c r="C65" s="39"/>
      <c r="D65" s="39"/>
      <c r="E65" s="40">
        <v>32321</v>
      </c>
      <c r="F65" s="41" t="s">
        <v>47</v>
      </c>
      <c r="G65" s="129">
        <v>45000</v>
      </c>
      <c r="H65" s="42"/>
      <c r="I65" s="105">
        <f t="shared" si="0"/>
        <v>45000</v>
      </c>
      <c r="J65" s="112">
        <f t="shared" si="1"/>
        <v>-32250</v>
      </c>
      <c r="K65" s="117">
        <v>12750</v>
      </c>
    </row>
    <row r="66" spans="1:11" ht="25.5">
      <c r="A66" s="38"/>
      <c r="B66" s="39"/>
      <c r="C66" s="39"/>
      <c r="D66" s="39"/>
      <c r="E66" s="40">
        <v>32322</v>
      </c>
      <c r="F66" s="41" t="s">
        <v>48</v>
      </c>
      <c r="G66" s="129">
        <v>21500</v>
      </c>
      <c r="H66" s="42"/>
      <c r="I66" s="105">
        <f t="shared" si="0"/>
        <v>21500</v>
      </c>
      <c r="J66" s="112">
        <f t="shared" si="1"/>
        <v>-7777</v>
      </c>
      <c r="K66" s="117">
        <v>13723</v>
      </c>
    </row>
    <row r="67" spans="1:11" ht="25.5">
      <c r="A67" s="38"/>
      <c r="B67" s="39"/>
      <c r="C67" s="39"/>
      <c r="D67" s="39"/>
      <c r="E67" s="40">
        <v>32323</v>
      </c>
      <c r="F67" s="41" t="s">
        <v>49</v>
      </c>
      <c r="G67" s="129">
        <v>5000</v>
      </c>
      <c r="H67" s="42"/>
      <c r="I67" s="105">
        <f t="shared" si="0"/>
        <v>5000</v>
      </c>
      <c r="J67" s="112">
        <f t="shared" si="1"/>
        <v>-800</v>
      </c>
      <c r="K67" s="117">
        <v>4200</v>
      </c>
    </row>
    <row r="68" spans="1:11" ht="12.75">
      <c r="A68" s="38"/>
      <c r="B68" s="39"/>
      <c r="C68" s="39"/>
      <c r="D68" s="39"/>
      <c r="E68" s="40">
        <v>32329</v>
      </c>
      <c r="F68" s="41" t="s">
        <v>50</v>
      </c>
      <c r="G68" s="129"/>
      <c r="H68" s="42"/>
      <c r="I68" s="105">
        <f t="shared" si="0"/>
        <v>0</v>
      </c>
      <c r="J68" s="112">
        <f t="shared" si="1"/>
        <v>0</v>
      </c>
      <c r="K68" s="117"/>
    </row>
    <row r="69" spans="1:11" s="1" customFormat="1" ht="12.75">
      <c r="A69" s="33"/>
      <c r="B69" s="34"/>
      <c r="C69" s="34"/>
      <c r="D69" s="34">
        <v>3233</v>
      </c>
      <c r="E69" s="35"/>
      <c r="F69" s="36" t="s">
        <v>51</v>
      </c>
      <c r="G69" s="128">
        <f>SUM(G70:G74)</f>
        <v>3960</v>
      </c>
      <c r="H69" s="101">
        <f>SUM(H70:H74)</f>
        <v>0</v>
      </c>
      <c r="I69" s="101">
        <f t="shared" si="0"/>
        <v>3960</v>
      </c>
      <c r="J69" s="112">
        <f t="shared" si="1"/>
        <v>-2631</v>
      </c>
      <c r="K69" s="116">
        <f>SUM(K70:K74)</f>
        <v>1329</v>
      </c>
    </row>
    <row r="70" spans="1:11" ht="12.75">
      <c r="A70" s="38"/>
      <c r="B70" s="39"/>
      <c r="C70" s="39"/>
      <c r="D70" s="39"/>
      <c r="E70" s="40">
        <v>32331</v>
      </c>
      <c r="F70" s="41" t="s">
        <v>52</v>
      </c>
      <c r="G70" s="129">
        <v>960</v>
      </c>
      <c r="H70" s="42"/>
      <c r="I70" s="105">
        <f t="shared" si="0"/>
        <v>960</v>
      </c>
      <c r="J70" s="112">
        <f t="shared" si="1"/>
        <v>0</v>
      </c>
      <c r="K70" s="117">
        <v>960</v>
      </c>
    </row>
    <row r="71" spans="1:11" ht="12.75">
      <c r="A71" s="38"/>
      <c r="B71" s="39"/>
      <c r="C71" s="39"/>
      <c r="D71" s="39"/>
      <c r="E71" s="40">
        <v>32332</v>
      </c>
      <c r="F71" s="41" t="s">
        <v>53</v>
      </c>
      <c r="G71" s="129"/>
      <c r="H71" s="42"/>
      <c r="I71" s="105">
        <f aca="true" t="shared" si="2" ref="I71:I134">G71+H71</f>
        <v>0</v>
      </c>
      <c r="J71" s="112">
        <f t="shared" si="1"/>
        <v>0</v>
      </c>
      <c r="K71" s="117"/>
    </row>
    <row r="72" spans="1:11" ht="12.75">
      <c r="A72" s="38"/>
      <c r="B72" s="39"/>
      <c r="C72" s="39"/>
      <c r="D72" s="39"/>
      <c r="E72" s="40">
        <v>32333</v>
      </c>
      <c r="F72" s="41" t="s">
        <v>54</v>
      </c>
      <c r="G72" s="129"/>
      <c r="H72" s="42"/>
      <c r="I72" s="105">
        <f t="shared" si="2"/>
        <v>0</v>
      </c>
      <c r="J72" s="112">
        <f t="shared" si="1"/>
        <v>0</v>
      </c>
      <c r="K72" s="117"/>
    </row>
    <row r="73" spans="1:11" ht="12.75">
      <c r="A73" s="38"/>
      <c r="B73" s="39"/>
      <c r="C73" s="39"/>
      <c r="D73" s="39"/>
      <c r="E73" s="40">
        <v>32334</v>
      </c>
      <c r="F73" s="41" t="s">
        <v>55</v>
      </c>
      <c r="G73" s="129"/>
      <c r="H73" s="42"/>
      <c r="I73" s="105">
        <f t="shared" si="2"/>
        <v>0</v>
      </c>
      <c r="J73" s="112">
        <f t="shared" si="1"/>
        <v>0</v>
      </c>
      <c r="K73" s="117"/>
    </row>
    <row r="74" spans="1:11" ht="12.75">
      <c r="A74" s="38"/>
      <c r="B74" s="39"/>
      <c r="C74" s="39"/>
      <c r="D74" s="39"/>
      <c r="E74" s="40">
        <v>32339</v>
      </c>
      <c r="F74" s="41" t="s">
        <v>56</v>
      </c>
      <c r="G74" s="129">
        <v>3000</v>
      </c>
      <c r="H74" s="42"/>
      <c r="I74" s="105">
        <f t="shared" si="2"/>
        <v>3000</v>
      </c>
      <c r="J74" s="112">
        <f t="shared" si="1"/>
        <v>-2631</v>
      </c>
      <c r="K74" s="117">
        <v>369</v>
      </c>
    </row>
    <row r="75" spans="1:11" s="1" customFormat="1" ht="12.75">
      <c r="A75" s="33"/>
      <c r="B75" s="34"/>
      <c r="C75" s="34"/>
      <c r="D75" s="34">
        <v>3234</v>
      </c>
      <c r="E75" s="35"/>
      <c r="F75" s="36" t="s">
        <v>57</v>
      </c>
      <c r="G75" s="128">
        <f>SUM(G76:G82)</f>
        <v>20300</v>
      </c>
      <c r="H75" s="101">
        <f>SUM(H76:H82)</f>
        <v>0</v>
      </c>
      <c r="I75" s="101">
        <f t="shared" si="2"/>
        <v>20300</v>
      </c>
      <c r="J75" s="112">
        <f t="shared" si="1"/>
        <v>-6141</v>
      </c>
      <c r="K75" s="116">
        <f>SUM(K76:K82)</f>
        <v>14159</v>
      </c>
    </row>
    <row r="76" spans="1:11" s="6" customFormat="1" ht="12.75">
      <c r="A76" s="38"/>
      <c r="B76" s="39"/>
      <c r="C76" s="39"/>
      <c r="D76" s="39"/>
      <c r="E76" s="40">
        <v>32341</v>
      </c>
      <c r="F76" s="41" t="s">
        <v>58</v>
      </c>
      <c r="G76" s="129">
        <v>4500</v>
      </c>
      <c r="H76" s="42"/>
      <c r="I76" s="105">
        <f t="shared" si="2"/>
        <v>4500</v>
      </c>
      <c r="J76" s="112">
        <f aca="true" t="shared" si="3" ref="J76:J141">K76-G76</f>
        <v>-850</v>
      </c>
      <c r="K76" s="117">
        <v>3650</v>
      </c>
    </row>
    <row r="77" spans="1:11" s="6" customFormat="1" ht="12.75">
      <c r="A77" s="38"/>
      <c r="B77" s="39"/>
      <c r="C77" s="39"/>
      <c r="D77" s="39"/>
      <c r="E77" s="40">
        <v>32342</v>
      </c>
      <c r="F77" s="41" t="s">
        <v>59</v>
      </c>
      <c r="G77" s="129">
        <v>5800</v>
      </c>
      <c r="H77" s="42"/>
      <c r="I77" s="105">
        <f t="shared" si="2"/>
        <v>5800</v>
      </c>
      <c r="J77" s="112">
        <f t="shared" si="3"/>
        <v>-3580</v>
      </c>
      <c r="K77" s="117">
        <v>2220</v>
      </c>
    </row>
    <row r="78" spans="1:11" s="6" customFormat="1" ht="12.75">
      <c r="A78" s="38"/>
      <c r="B78" s="39"/>
      <c r="C78" s="39"/>
      <c r="D78" s="39"/>
      <c r="E78" s="40">
        <v>32343</v>
      </c>
      <c r="F78" s="41" t="s">
        <v>60</v>
      </c>
      <c r="G78" s="129"/>
      <c r="H78" s="42"/>
      <c r="I78" s="105">
        <f t="shared" si="2"/>
        <v>0</v>
      </c>
      <c r="J78" s="112">
        <f t="shared" si="3"/>
        <v>0</v>
      </c>
      <c r="K78" s="117"/>
    </row>
    <row r="79" spans="1:11" s="6" customFormat="1" ht="12.75">
      <c r="A79" s="38"/>
      <c r="B79" s="39"/>
      <c r="C79" s="39"/>
      <c r="D79" s="39"/>
      <c r="E79" s="40">
        <v>32344</v>
      </c>
      <c r="F79" s="41" t="s">
        <v>61</v>
      </c>
      <c r="G79" s="129">
        <v>1000</v>
      </c>
      <c r="H79" s="42"/>
      <c r="I79" s="105">
        <f t="shared" si="2"/>
        <v>1000</v>
      </c>
      <c r="J79" s="112">
        <f t="shared" si="3"/>
        <v>-311</v>
      </c>
      <c r="K79" s="117">
        <v>689</v>
      </c>
    </row>
    <row r="80" spans="1:11" s="6" customFormat="1" ht="12.75" hidden="1">
      <c r="A80" s="38"/>
      <c r="B80" s="39"/>
      <c r="C80" s="39"/>
      <c r="D80" s="39"/>
      <c r="E80" s="40">
        <v>32345</v>
      </c>
      <c r="F80" s="41" t="s">
        <v>159</v>
      </c>
      <c r="G80" s="129"/>
      <c r="H80" s="42"/>
      <c r="I80" s="105">
        <f t="shared" si="2"/>
        <v>0</v>
      </c>
      <c r="J80" s="112">
        <f t="shared" si="3"/>
        <v>0</v>
      </c>
      <c r="K80" s="117"/>
    </row>
    <row r="81" spans="1:11" s="6" customFormat="1" ht="12.75" hidden="1">
      <c r="A81" s="38"/>
      <c r="B81" s="39"/>
      <c r="C81" s="39"/>
      <c r="D81" s="39"/>
      <c r="E81" s="40">
        <v>32346</v>
      </c>
      <c r="F81" s="41" t="s">
        <v>62</v>
      </c>
      <c r="G81" s="129"/>
      <c r="H81" s="42"/>
      <c r="I81" s="105">
        <f t="shared" si="2"/>
        <v>0</v>
      </c>
      <c r="J81" s="112">
        <f t="shared" si="3"/>
        <v>0</v>
      </c>
      <c r="K81" s="117"/>
    </row>
    <row r="82" spans="1:11" s="6" customFormat="1" ht="12.75">
      <c r="A82" s="38"/>
      <c r="B82" s="39"/>
      <c r="C82" s="39"/>
      <c r="D82" s="39"/>
      <c r="E82" s="40">
        <v>32349</v>
      </c>
      <c r="F82" s="41" t="s">
        <v>63</v>
      </c>
      <c r="G82" s="129">
        <v>9000</v>
      </c>
      <c r="H82" s="42"/>
      <c r="I82" s="105">
        <f t="shared" si="2"/>
        <v>9000</v>
      </c>
      <c r="J82" s="112">
        <f t="shared" si="3"/>
        <v>-1400</v>
      </c>
      <c r="K82" s="117">
        <v>7600</v>
      </c>
    </row>
    <row r="83" spans="1:11" s="6" customFormat="1" ht="12.75">
      <c r="A83" s="38"/>
      <c r="B83" s="39"/>
      <c r="C83" s="39"/>
      <c r="D83" s="45">
        <v>3235</v>
      </c>
      <c r="E83" s="46"/>
      <c r="F83" s="47" t="s">
        <v>64</v>
      </c>
      <c r="G83" s="128">
        <f>SUM(G84:G87)</f>
        <v>0</v>
      </c>
      <c r="H83" s="101">
        <f>SUM(H84:H87)</f>
        <v>0</v>
      </c>
      <c r="I83" s="101">
        <f t="shared" si="2"/>
        <v>0</v>
      </c>
      <c r="J83" s="112">
        <f t="shared" si="3"/>
        <v>0</v>
      </c>
      <c r="K83" s="116">
        <f>SUM(K84:K87)</f>
        <v>0</v>
      </c>
    </row>
    <row r="84" spans="1:11" s="6" customFormat="1" ht="12.75">
      <c r="A84" s="38"/>
      <c r="B84" s="39"/>
      <c r="C84" s="39"/>
      <c r="D84" s="39"/>
      <c r="E84" s="40">
        <v>32351</v>
      </c>
      <c r="F84" s="41" t="s">
        <v>65</v>
      </c>
      <c r="G84" s="129"/>
      <c r="H84" s="42"/>
      <c r="I84" s="105">
        <f t="shared" si="2"/>
        <v>0</v>
      </c>
      <c r="J84" s="112">
        <f t="shared" si="3"/>
        <v>0</v>
      </c>
      <c r="K84" s="117"/>
    </row>
    <row r="85" spans="1:11" s="6" customFormat="1" ht="12.75">
      <c r="A85" s="38"/>
      <c r="B85" s="39"/>
      <c r="C85" s="39"/>
      <c r="D85" s="39"/>
      <c r="E85" s="40">
        <v>32352</v>
      </c>
      <c r="F85" s="41" t="s">
        <v>66</v>
      </c>
      <c r="G85" s="129"/>
      <c r="H85" s="42"/>
      <c r="I85" s="105">
        <f t="shared" si="2"/>
        <v>0</v>
      </c>
      <c r="J85" s="112">
        <f t="shared" si="3"/>
        <v>0</v>
      </c>
      <c r="K85" s="117"/>
    </row>
    <row r="86" spans="1:11" s="6" customFormat="1" ht="12.75">
      <c r="A86" s="38"/>
      <c r="B86" s="39"/>
      <c r="C86" s="39"/>
      <c r="D86" s="39"/>
      <c r="E86" s="40">
        <v>32353</v>
      </c>
      <c r="F86" s="41" t="s">
        <v>67</v>
      </c>
      <c r="G86" s="129"/>
      <c r="H86" s="42"/>
      <c r="I86" s="105">
        <f t="shared" si="2"/>
        <v>0</v>
      </c>
      <c r="J86" s="112">
        <f t="shared" si="3"/>
        <v>0</v>
      </c>
      <c r="K86" s="117"/>
    </row>
    <row r="87" spans="1:11" s="6" customFormat="1" ht="12.75">
      <c r="A87" s="38"/>
      <c r="B87" s="39"/>
      <c r="C87" s="39"/>
      <c r="D87" s="39"/>
      <c r="E87" s="40">
        <v>32359</v>
      </c>
      <c r="F87" s="41" t="s">
        <v>68</v>
      </c>
      <c r="G87" s="129"/>
      <c r="H87" s="42"/>
      <c r="I87" s="105">
        <f t="shared" si="2"/>
        <v>0</v>
      </c>
      <c r="J87" s="112">
        <f t="shared" si="3"/>
        <v>0</v>
      </c>
      <c r="K87" s="117"/>
    </row>
    <row r="88" spans="1:11" s="6" customFormat="1" ht="12.75">
      <c r="A88" s="18"/>
      <c r="B88" s="19"/>
      <c r="C88" s="19"/>
      <c r="D88" s="19">
        <v>3236</v>
      </c>
      <c r="E88" s="20"/>
      <c r="F88" s="21" t="s">
        <v>69</v>
      </c>
      <c r="G88" s="128">
        <f>SUM(G89:G92)</f>
        <v>0</v>
      </c>
      <c r="H88" s="101">
        <f>SUM(H89:H92)</f>
        <v>0</v>
      </c>
      <c r="I88" s="101">
        <f t="shared" si="2"/>
        <v>0</v>
      </c>
      <c r="J88" s="112">
        <f t="shared" si="3"/>
        <v>0</v>
      </c>
      <c r="K88" s="116">
        <f>SUM(K89:K92)</f>
        <v>0</v>
      </c>
    </row>
    <row r="89" spans="1:11" s="6" customFormat="1" ht="12.75">
      <c r="A89" s="38"/>
      <c r="B89" s="39"/>
      <c r="C89" s="39"/>
      <c r="D89" s="39"/>
      <c r="E89" s="40">
        <v>32361</v>
      </c>
      <c r="F89" s="41" t="s">
        <v>70</v>
      </c>
      <c r="G89" s="129"/>
      <c r="H89" s="42"/>
      <c r="I89" s="105">
        <f t="shared" si="2"/>
        <v>0</v>
      </c>
      <c r="J89" s="112">
        <f t="shared" si="3"/>
        <v>0</v>
      </c>
      <c r="K89" s="117"/>
    </row>
    <row r="90" spans="1:11" s="6" customFormat="1" ht="12.75">
      <c r="A90" s="38"/>
      <c r="B90" s="39"/>
      <c r="C90" s="39"/>
      <c r="D90" s="39"/>
      <c r="E90" s="40">
        <v>32362</v>
      </c>
      <c r="F90" s="41" t="s">
        <v>71</v>
      </c>
      <c r="G90" s="129"/>
      <c r="H90" s="42"/>
      <c r="I90" s="105">
        <f t="shared" si="2"/>
        <v>0</v>
      </c>
      <c r="J90" s="112">
        <f t="shared" si="3"/>
        <v>0</v>
      </c>
      <c r="K90" s="117"/>
    </row>
    <row r="91" spans="1:11" s="6" customFormat="1" ht="12.75">
      <c r="A91" s="38"/>
      <c r="B91" s="39"/>
      <c r="C91" s="39"/>
      <c r="D91" s="39"/>
      <c r="E91" s="40">
        <v>32363</v>
      </c>
      <c r="F91" s="41" t="s">
        <v>72</v>
      </c>
      <c r="G91" s="129"/>
      <c r="H91" s="42"/>
      <c r="I91" s="105">
        <f t="shared" si="2"/>
        <v>0</v>
      </c>
      <c r="J91" s="112">
        <f t="shared" si="3"/>
        <v>0</v>
      </c>
      <c r="K91" s="117"/>
    </row>
    <row r="92" spans="1:11" s="6" customFormat="1" ht="12.75">
      <c r="A92" s="38"/>
      <c r="B92" s="39"/>
      <c r="C92" s="39"/>
      <c r="D92" s="39"/>
      <c r="E92" s="40">
        <v>32369</v>
      </c>
      <c r="F92" s="41" t="s">
        <v>73</v>
      </c>
      <c r="G92" s="129"/>
      <c r="H92" s="42"/>
      <c r="I92" s="105">
        <f t="shared" si="2"/>
        <v>0</v>
      </c>
      <c r="J92" s="112">
        <f t="shared" si="3"/>
        <v>0</v>
      </c>
      <c r="K92" s="117"/>
    </row>
    <row r="93" spans="1:11" s="1" customFormat="1" ht="12.75">
      <c r="A93" s="33"/>
      <c r="B93" s="34"/>
      <c r="C93" s="34"/>
      <c r="D93" s="34">
        <v>3237</v>
      </c>
      <c r="E93" s="35"/>
      <c r="F93" s="36" t="s">
        <v>74</v>
      </c>
      <c r="G93" s="128">
        <f>SUM(G94:G102)</f>
        <v>1500</v>
      </c>
      <c r="H93" s="101">
        <f>SUM(H94:H102)</f>
        <v>0</v>
      </c>
      <c r="I93" s="101">
        <f t="shared" si="2"/>
        <v>1500</v>
      </c>
      <c r="J93" s="112">
        <f t="shared" si="3"/>
        <v>65142</v>
      </c>
      <c r="K93" s="116">
        <f>SUM(K94:K102)</f>
        <v>66642</v>
      </c>
    </row>
    <row r="94" spans="1:11" ht="12.75">
      <c r="A94" s="38"/>
      <c r="B94" s="39"/>
      <c r="C94" s="39"/>
      <c r="D94" s="39"/>
      <c r="E94" s="40">
        <v>32371</v>
      </c>
      <c r="F94" s="41" t="s">
        <v>75</v>
      </c>
      <c r="G94" s="129"/>
      <c r="H94" s="42"/>
      <c r="I94" s="105">
        <f t="shared" si="2"/>
        <v>0</v>
      </c>
      <c r="J94" s="112">
        <f t="shared" si="3"/>
        <v>0</v>
      </c>
      <c r="K94" s="117"/>
    </row>
    <row r="95" spans="1:11" ht="12.75">
      <c r="A95" s="38"/>
      <c r="B95" s="39"/>
      <c r="C95" s="39"/>
      <c r="D95" s="39"/>
      <c r="E95" s="40">
        <v>32372</v>
      </c>
      <c r="F95" s="41" t="s">
        <v>76</v>
      </c>
      <c r="G95" s="129"/>
      <c r="H95" s="42"/>
      <c r="I95" s="105">
        <f t="shared" si="2"/>
        <v>0</v>
      </c>
      <c r="J95" s="112">
        <f t="shared" si="3"/>
        <v>45977</v>
      </c>
      <c r="K95" s="117">
        <v>45977</v>
      </c>
    </row>
    <row r="96" spans="1:11" ht="12.75">
      <c r="A96" s="38"/>
      <c r="B96" s="39"/>
      <c r="C96" s="39"/>
      <c r="D96" s="39"/>
      <c r="E96" s="40">
        <v>32373</v>
      </c>
      <c r="F96" s="41" t="s">
        <v>77</v>
      </c>
      <c r="G96" s="129"/>
      <c r="H96" s="42"/>
      <c r="I96" s="105">
        <f t="shared" si="2"/>
        <v>0</v>
      </c>
      <c r="J96" s="112">
        <f t="shared" si="3"/>
        <v>0</v>
      </c>
      <c r="K96" s="117"/>
    </row>
    <row r="97" spans="1:11" ht="12.75">
      <c r="A97" s="38"/>
      <c r="B97" s="39"/>
      <c r="C97" s="39"/>
      <c r="D97" s="39"/>
      <c r="E97" s="40">
        <v>32374</v>
      </c>
      <c r="F97" s="41" t="s">
        <v>78</v>
      </c>
      <c r="G97" s="129"/>
      <c r="H97" s="42"/>
      <c r="I97" s="105">
        <f t="shared" si="2"/>
        <v>0</v>
      </c>
      <c r="J97" s="112">
        <f t="shared" si="3"/>
        <v>0</v>
      </c>
      <c r="K97" s="117"/>
    </row>
    <row r="98" spans="1:11" ht="12.75">
      <c r="A98" s="38"/>
      <c r="B98" s="39"/>
      <c r="C98" s="39"/>
      <c r="D98" s="39"/>
      <c r="E98" s="40">
        <v>32375</v>
      </c>
      <c r="F98" s="41" t="s">
        <v>79</v>
      </c>
      <c r="G98" s="129"/>
      <c r="H98" s="42"/>
      <c r="I98" s="105">
        <f t="shared" si="2"/>
        <v>0</v>
      </c>
      <c r="J98" s="112">
        <f t="shared" si="3"/>
        <v>0</v>
      </c>
      <c r="K98" s="117"/>
    </row>
    <row r="99" spans="1:11" ht="12.75">
      <c r="A99" s="38"/>
      <c r="B99" s="39"/>
      <c r="C99" s="39"/>
      <c r="D99" s="39"/>
      <c r="E99" s="40">
        <v>32376</v>
      </c>
      <c r="F99" s="41" t="s">
        <v>80</v>
      </c>
      <c r="G99" s="129"/>
      <c r="H99" s="42"/>
      <c r="I99" s="105">
        <f t="shared" si="2"/>
        <v>0</v>
      </c>
      <c r="J99" s="112">
        <f t="shared" si="3"/>
        <v>0</v>
      </c>
      <c r="K99" s="117"/>
    </row>
    <row r="100" spans="1:11" ht="16.5" customHeight="1">
      <c r="A100" s="38"/>
      <c r="B100" s="39"/>
      <c r="C100" s="39"/>
      <c r="D100" s="39"/>
      <c r="E100" s="40">
        <v>32377</v>
      </c>
      <c r="F100" s="41" t="s">
        <v>81</v>
      </c>
      <c r="G100" s="129"/>
      <c r="H100" s="42"/>
      <c r="I100" s="105">
        <f t="shared" si="2"/>
        <v>0</v>
      </c>
      <c r="J100" s="112">
        <f t="shared" si="3"/>
        <v>0</v>
      </c>
      <c r="K100" s="117"/>
    </row>
    <row r="101" spans="1:11" ht="12.75">
      <c r="A101" s="38"/>
      <c r="B101" s="39"/>
      <c r="C101" s="39"/>
      <c r="D101" s="39"/>
      <c r="E101" s="40">
        <v>32378</v>
      </c>
      <c r="F101" s="41" t="s">
        <v>145</v>
      </c>
      <c r="G101" s="129"/>
      <c r="H101" s="42"/>
      <c r="I101" s="105">
        <f t="shared" si="2"/>
        <v>0</v>
      </c>
      <c r="J101" s="112">
        <f t="shared" si="3"/>
        <v>0</v>
      </c>
      <c r="K101" s="117"/>
    </row>
    <row r="102" spans="1:11" ht="12.75">
      <c r="A102" s="38"/>
      <c r="B102" s="39"/>
      <c r="C102" s="39"/>
      <c r="D102" s="39"/>
      <c r="E102" s="40">
        <v>32379</v>
      </c>
      <c r="F102" s="41" t="s">
        <v>82</v>
      </c>
      <c r="G102" s="129">
        <v>1500</v>
      </c>
      <c r="H102" s="42"/>
      <c r="I102" s="105">
        <f t="shared" si="2"/>
        <v>1500</v>
      </c>
      <c r="J102" s="112">
        <f t="shared" si="3"/>
        <v>19165</v>
      </c>
      <c r="K102" s="117">
        <v>20665</v>
      </c>
    </row>
    <row r="103" spans="1:11" s="1" customFormat="1" ht="12.75">
      <c r="A103" s="33"/>
      <c r="B103" s="34"/>
      <c r="C103" s="34"/>
      <c r="D103" s="34">
        <v>3238</v>
      </c>
      <c r="E103" s="35"/>
      <c r="F103" s="36" t="s">
        <v>83</v>
      </c>
      <c r="G103" s="128">
        <f>SUM(G104:G106)</f>
        <v>0</v>
      </c>
      <c r="H103" s="101">
        <f>SUM(H104:H106)</f>
        <v>0</v>
      </c>
      <c r="I103" s="101">
        <f t="shared" si="2"/>
        <v>0</v>
      </c>
      <c r="J103" s="112">
        <f t="shared" si="3"/>
        <v>0</v>
      </c>
      <c r="K103" s="116">
        <f>SUM(K104:K106)</f>
        <v>0</v>
      </c>
    </row>
    <row r="104" spans="1:11" ht="12.75">
      <c r="A104" s="38"/>
      <c r="B104" s="39"/>
      <c r="C104" s="39"/>
      <c r="D104" s="39"/>
      <c r="E104" s="40">
        <v>32381</v>
      </c>
      <c r="F104" s="41" t="s">
        <v>84</v>
      </c>
      <c r="G104" s="129"/>
      <c r="H104" s="42"/>
      <c r="I104" s="105">
        <f t="shared" si="2"/>
        <v>0</v>
      </c>
      <c r="J104" s="112">
        <f t="shared" si="3"/>
        <v>0</v>
      </c>
      <c r="K104" s="117"/>
    </row>
    <row r="105" spans="1:11" ht="12.75">
      <c r="A105" s="38"/>
      <c r="B105" s="39"/>
      <c r="C105" s="39"/>
      <c r="D105" s="39"/>
      <c r="E105" s="40">
        <v>32382</v>
      </c>
      <c r="F105" s="41" t="s">
        <v>85</v>
      </c>
      <c r="G105" s="129"/>
      <c r="H105" s="42"/>
      <c r="I105" s="105">
        <f t="shared" si="2"/>
        <v>0</v>
      </c>
      <c r="J105" s="112">
        <f t="shared" si="3"/>
        <v>0</v>
      </c>
      <c r="K105" s="117"/>
    </row>
    <row r="106" spans="1:11" ht="12.75">
      <c r="A106" s="38"/>
      <c r="B106" s="39"/>
      <c r="C106" s="39"/>
      <c r="D106" s="39"/>
      <c r="E106" s="40">
        <v>32389</v>
      </c>
      <c r="F106" s="41" t="s">
        <v>86</v>
      </c>
      <c r="G106" s="129"/>
      <c r="H106" s="42"/>
      <c r="I106" s="105">
        <f t="shared" si="2"/>
        <v>0</v>
      </c>
      <c r="J106" s="112">
        <f t="shared" si="3"/>
        <v>0</v>
      </c>
      <c r="K106" s="117"/>
    </row>
    <row r="107" spans="1:11" ht="12.75">
      <c r="A107" s="38"/>
      <c r="B107" s="39"/>
      <c r="C107" s="39"/>
      <c r="D107" s="19">
        <v>3239</v>
      </c>
      <c r="E107" s="20"/>
      <c r="F107" s="21" t="s">
        <v>87</v>
      </c>
      <c r="G107" s="128">
        <f>SUM(G108:G114)</f>
        <v>83700</v>
      </c>
      <c r="H107" s="101">
        <f>SUM(H108:H114)</f>
        <v>0</v>
      </c>
      <c r="I107" s="101">
        <f t="shared" si="2"/>
        <v>83700</v>
      </c>
      <c r="J107" s="112">
        <f t="shared" si="3"/>
        <v>-630</v>
      </c>
      <c r="K107" s="116">
        <f>SUM(K108:K114)</f>
        <v>83070</v>
      </c>
    </row>
    <row r="108" spans="1:11" ht="25.5">
      <c r="A108" s="38"/>
      <c r="B108" s="39"/>
      <c r="C108" s="39"/>
      <c r="D108" s="39"/>
      <c r="E108" s="40">
        <v>32391</v>
      </c>
      <c r="F108" s="41" t="s">
        <v>88</v>
      </c>
      <c r="G108" s="129"/>
      <c r="H108" s="42"/>
      <c r="I108" s="105">
        <f t="shared" si="2"/>
        <v>0</v>
      </c>
      <c r="J108" s="112">
        <f t="shared" si="3"/>
        <v>0</v>
      </c>
      <c r="K108" s="117"/>
    </row>
    <row r="109" spans="1:11" ht="12.75">
      <c r="A109" s="38"/>
      <c r="B109" s="39"/>
      <c r="C109" s="39"/>
      <c r="D109" s="39"/>
      <c r="E109" s="40">
        <v>32392</v>
      </c>
      <c r="F109" s="41" t="s">
        <v>89</v>
      </c>
      <c r="G109" s="129"/>
      <c r="H109" s="42"/>
      <c r="I109" s="105">
        <f t="shared" si="2"/>
        <v>0</v>
      </c>
      <c r="J109" s="112">
        <f t="shared" si="3"/>
        <v>0</v>
      </c>
      <c r="K109" s="117">
        <v>0</v>
      </c>
    </row>
    <row r="110" spans="1:11" ht="12.75">
      <c r="A110" s="38"/>
      <c r="B110" s="39"/>
      <c r="C110" s="39"/>
      <c r="D110" s="39"/>
      <c r="E110" s="40">
        <v>32393</v>
      </c>
      <c r="F110" s="41" t="s">
        <v>90</v>
      </c>
      <c r="G110" s="129">
        <v>1000</v>
      </c>
      <c r="H110" s="42"/>
      <c r="I110" s="105">
        <f t="shared" si="2"/>
        <v>1000</v>
      </c>
      <c r="J110" s="112">
        <f t="shared" si="3"/>
        <v>1000</v>
      </c>
      <c r="K110" s="117">
        <v>2000</v>
      </c>
    </row>
    <row r="111" spans="1:11" ht="12.75">
      <c r="A111" s="38"/>
      <c r="B111" s="39"/>
      <c r="C111" s="39"/>
      <c r="D111" s="39"/>
      <c r="E111" s="40">
        <v>32394</v>
      </c>
      <c r="F111" s="41" t="s">
        <v>91</v>
      </c>
      <c r="G111" s="129">
        <v>2000</v>
      </c>
      <c r="H111" s="42"/>
      <c r="I111" s="105">
        <f t="shared" si="2"/>
        <v>2000</v>
      </c>
      <c r="J111" s="112">
        <f t="shared" si="3"/>
        <v>-930</v>
      </c>
      <c r="K111" s="117">
        <v>1070</v>
      </c>
    </row>
    <row r="112" spans="1:11" ht="12.75">
      <c r="A112" s="38"/>
      <c r="B112" s="39"/>
      <c r="C112" s="39"/>
      <c r="D112" s="39"/>
      <c r="E112" s="40">
        <v>32395</v>
      </c>
      <c r="F112" s="41" t="s">
        <v>159</v>
      </c>
      <c r="G112" s="129">
        <v>700</v>
      </c>
      <c r="H112" s="42"/>
      <c r="I112" s="105">
        <f t="shared" si="2"/>
        <v>700</v>
      </c>
      <c r="J112" s="112">
        <f t="shared" si="3"/>
        <v>-200</v>
      </c>
      <c r="K112" s="117">
        <v>500</v>
      </c>
    </row>
    <row r="113" spans="1:11" ht="12.75">
      <c r="A113" s="38"/>
      <c r="B113" s="39"/>
      <c r="C113" s="39"/>
      <c r="D113" s="39"/>
      <c r="E113" s="40">
        <v>32396</v>
      </c>
      <c r="F113" s="41" t="s">
        <v>62</v>
      </c>
      <c r="G113" s="129">
        <v>79000</v>
      </c>
      <c r="H113" s="42"/>
      <c r="I113" s="105"/>
      <c r="J113" s="112"/>
      <c r="K113" s="117">
        <v>78900</v>
      </c>
    </row>
    <row r="114" spans="1:11" ht="12.75">
      <c r="A114" s="38"/>
      <c r="B114" s="39"/>
      <c r="C114" s="39"/>
      <c r="D114" s="39"/>
      <c r="E114" s="40">
        <v>32399</v>
      </c>
      <c r="F114" s="41" t="s">
        <v>92</v>
      </c>
      <c r="G114" s="155">
        <v>1000</v>
      </c>
      <c r="H114" s="42"/>
      <c r="I114" s="105">
        <f t="shared" si="2"/>
        <v>1000</v>
      </c>
      <c r="J114" s="112">
        <f t="shared" si="3"/>
        <v>-400</v>
      </c>
      <c r="K114" s="117">
        <v>600</v>
      </c>
    </row>
    <row r="115" spans="1:11" s="3" customFormat="1" ht="12.75">
      <c r="A115" s="28"/>
      <c r="B115" s="29"/>
      <c r="C115" s="29">
        <v>329</v>
      </c>
      <c r="D115" s="29"/>
      <c r="E115" s="30"/>
      <c r="F115" s="31" t="s">
        <v>93</v>
      </c>
      <c r="G115" s="127">
        <f>G116+G120+G124+G126+G128</f>
        <v>20861</v>
      </c>
      <c r="H115" s="32">
        <f>H116+H120+H124+H126+H128</f>
        <v>0</v>
      </c>
      <c r="I115" s="104">
        <f t="shared" si="2"/>
        <v>20861</v>
      </c>
      <c r="J115" s="112">
        <f t="shared" si="3"/>
        <v>-8514</v>
      </c>
      <c r="K115" s="115">
        <f>K116+K120+K124+K126+K128</f>
        <v>12347</v>
      </c>
    </row>
    <row r="116" spans="1:11" s="7" customFormat="1" ht="25.5">
      <c r="A116" s="48"/>
      <c r="B116" s="49"/>
      <c r="C116" s="49"/>
      <c r="D116" s="50">
        <v>3291</v>
      </c>
      <c r="E116" s="51"/>
      <c r="F116" s="52" t="s">
        <v>94</v>
      </c>
      <c r="G116" s="128">
        <f>SUM(G117:G119)</f>
        <v>10000</v>
      </c>
      <c r="H116" s="101">
        <f>SUM(H117:H119)</f>
        <v>0</v>
      </c>
      <c r="I116" s="101">
        <f t="shared" si="2"/>
        <v>10000</v>
      </c>
      <c r="J116" s="112">
        <f t="shared" si="3"/>
        <v>-10000</v>
      </c>
      <c r="K116" s="116">
        <f>SUM(K117:K119)</f>
        <v>0</v>
      </c>
    </row>
    <row r="117" spans="1:11" s="3" customFormat="1" ht="12.75">
      <c r="A117" s="28"/>
      <c r="B117" s="29"/>
      <c r="C117" s="29"/>
      <c r="D117" s="29"/>
      <c r="E117" s="53">
        <v>32911</v>
      </c>
      <c r="F117" s="54" t="s">
        <v>95</v>
      </c>
      <c r="G117" s="129">
        <v>10000</v>
      </c>
      <c r="H117" s="55"/>
      <c r="I117" s="106">
        <f t="shared" si="2"/>
        <v>10000</v>
      </c>
      <c r="J117" s="112">
        <f t="shared" si="3"/>
        <v>-10000</v>
      </c>
      <c r="K117" s="117"/>
    </row>
    <row r="118" spans="1:11" s="3" customFormat="1" ht="12.75">
      <c r="A118" s="28"/>
      <c r="B118" s="29"/>
      <c r="C118" s="29"/>
      <c r="D118" s="29"/>
      <c r="E118" s="53">
        <v>32912</v>
      </c>
      <c r="F118" s="54" t="s">
        <v>96</v>
      </c>
      <c r="G118" s="129"/>
      <c r="H118" s="55"/>
      <c r="I118" s="106">
        <f t="shared" si="2"/>
        <v>0</v>
      </c>
      <c r="J118" s="112">
        <f t="shared" si="3"/>
        <v>0</v>
      </c>
      <c r="K118" s="117"/>
    </row>
    <row r="119" spans="1:11" s="3" customFormat="1" ht="12.75">
      <c r="A119" s="28"/>
      <c r="B119" s="29"/>
      <c r="C119" s="29"/>
      <c r="D119" s="29"/>
      <c r="E119" s="53">
        <v>32919</v>
      </c>
      <c r="F119" s="54" t="s">
        <v>97</v>
      </c>
      <c r="G119" s="129"/>
      <c r="H119" s="55"/>
      <c r="I119" s="106">
        <f t="shared" si="2"/>
        <v>0</v>
      </c>
      <c r="J119" s="112">
        <f t="shared" si="3"/>
        <v>0</v>
      </c>
      <c r="K119" s="117"/>
    </row>
    <row r="120" spans="1:11" s="1" customFormat="1" ht="12.75">
      <c r="A120" s="33"/>
      <c r="B120" s="34"/>
      <c r="C120" s="34"/>
      <c r="D120" s="34">
        <v>3292</v>
      </c>
      <c r="E120" s="35"/>
      <c r="F120" s="36" t="s">
        <v>98</v>
      </c>
      <c r="G120" s="128">
        <f>SUM(G121:G123)</f>
        <v>2361</v>
      </c>
      <c r="H120" s="101">
        <f>SUM(H121:H123)</f>
        <v>0</v>
      </c>
      <c r="I120" s="101">
        <f t="shared" si="2"/>
        <v>2361</v>
      </c>
      <c r="J120" s="112">
        <f t="shared" si="3"/>
        <v>1986</v>
      </c>
      <c r="K120" s="116">
        <f>SUM(K121:K123)</f>
        <v>4347</v>
      </c>
    </row>
    <row r="121" spans="1:11" ht="12.75">
      <c r="A121" s="38"/>
      <c r="B121" s="39"/>
      <c r="C121" s="39"/>
      <c r="D121" s="39"/>
      <c r="E121" s="40">
        <v>32921</v>
      </c>
      <c r="F121" s="41" t="s">
        <v>99</v>
      </c>
      <c r="G121" s="129">
        <v>2361</v>
      </c>
      <c r="H121" s="42"/>
      <c r="I121" s="105">
        <f t="shared" si="2"/>
        <v>2361</v>
      </c>
      <c r="J121" s="112">
        <f t="shared" si="3"/>
        <v>-1081</v>
      </c>
      <c r="K121" s="117">
        <v>1280</v>
      </c>
    </row>
    <row r="122" spans="1:11" ht="12.75">
      <c r="A122" s="38"/>
      <c r="B122" s="39"/>
      <c r="C122" s="39"/>
      <c r="D122" s="39"/>
      <c r="E122" s="40">
        <v>32922</v>
      </c>
      <c r="F122" s="41" t="s">
        <v>100</v>
      </c>
      <c r="G122" s="129">
        <v>0</v>
      </c>
      <c r="H122" s="42"/>
      <c r="I122" s="105">
        <f t="shared" si="2"/>
        <v>0</v>
      </c>
      <c r="J122" s="112">
        <f t="shared" si="3"/>
        <v>3067</v>
      </c>
      <c r="K122" s="117">
        <v>3067</v>
      </c>
    </row>
    <row r="123" spans="1:11" ht="12.75">
      <c r="A123" s="38"/>
      <c r="B123" s="39"/>
      <c r="C123" s="39"/>
      <c r="D123" s="39"/>
      <c r="E123" s="40">
        <v>32923</v>
      </c>
      <c r="F123" s="41" t="s">
        <v>101</v>
      </c>
      <c r="G123" s="129"/>
      <c r="H123" s="42"/>
      <c r="I123" s="105">
        <f t="shared" si="2"/>
        <v>0</v>
      </c>
      <c r="J123" s="112">
        <f t="shared" si="3"/>
        <v>0</v>
      </c>
      <c r="K123" s="117"/>
    </row>
    <row r="124" spans="1:11" s="1" customFormat="1" ht="12.75">
      <c r="A124" s="33"/>
      <c r="B124" s="34"/>
      <c r="C124" s="34"/>
      <c r="D124" s="34">
        <v>3293</v>
      </c>
      <c r="E124" s="35"/>
      <c r="F124" s="36" t="s">
        <v>102</v>
      </c>
      <c r="G124" s="128">
        <f>G125</f>
        <v>8500</v>
      </c>
      <c r="H124" s="101">
        <f>H125</f>
        <v>0</v>
      </c>
      <c r="I124" s="101">
        <f t="shared" si="2"/>
        <v>8500</v>
      </c>
      <c r="J124" s="112">
        <f t="shared" si="3"/>
        <v>-500</v>
      </c>
      <c r="K124" s="116">
        <f>K125</f>
        <v>8000</v>
      </c>
    </row>
    <row r="125" spans="1:11" ht="12.75">
      <c r="A125" s="33"/>
      <c r="B125" s="34"/>
      <c r="C125" s="34"/>
      <c r="D125" s="34"/>
      <c r="E125" s="56">
        <v>32931</v>
      </c>
      <c r="F125" s="57" t="s">
        <v>102</v>
      </c>
      <c r="G125" s="129">
        <v>8500</v>
      </c>
      <c r="H125" s="42"/>
      <c r="I125" s="105">
        <f t="shared" si="2"/>
        <v>8500</v>
      </c>
      <c r="J125" s="112">
        <f t="shared" si="3"/>
        <v>-500</v>
      </c>
      <c r="K125" s="117">
        <v>8000</v>
      </c>
    </row>
    <row r="126" spans="1:11" ht="12.75">
      <c r="A126" s="33"/>
      <c r="B126" s="34"/>
      <c r="C126" s="34"/>
      <c r="D126" s="34">
        <v>3294</v>
      </c>
      <c r="E126" s="35"/>
      <c r="F126" s="36" t="s">
        <v>103</v>
      </c>
      <c r="G126" s="128">
        <f>SUM(G127:G127)</f>
        <v>0</v>
      </c>
      <c r="H126" s="101">
        <f>SUM(H127:H127)</f>
        <v>0</v>
      </c>
      <c r="I126" s="101">
        <f t="shared" si="2"/>
        <v>0</v>
      </c>
      <c r="J126" s="112">
        <f t="shared" si="3"/>
        <v>0</v>
      </c>
      <c r="K126" s="116">
        <f>SUM(K127:K127)</f>
        <v>0</v>
      </c>
    </row>
    <row r="127" spans="1:11" ht="12.75">
      <c r="A127" s="33"/>
      <c r="B127" s="34"/>
      <c r="C127" s="34"/>
      <c r="D127" s="34"/>
      <c r="E127" s="56">
        <v>32941</v>
      </c>
      <c r="F127" s="57" t="s">
        <v>104</v>
      </c>
      <c r="G127" s="129"/>
      <c r="H127" s="42"/>
      <c r="I127" s="105">
        <f t="shared" si="2"/>
        <v>0</v>
      </c>
      <c r="J127" s="112">
        <f t="shared" si="3"/>
        <v>0</v>
      </c>
      <c r="K127" s="117"/>
    </row>
    <row r="128" spans="1:11" s="1" customFormat="1" ht="12.75">
      <c r="A128" s="33"/>
      <c r="B128" s="34"/>
      <c r="C128" s="34"/>
      <c r="D128" s="34">
        <v>3299</v>
      </c>
      <c r="E128" s="35"/>
      <c r="F128" s="36" t="s">
        <v>93</v>
      </c>
      <c r="G128" s="128">
        <f>G129</f>
        <v>0</v>
      </c>
      <c r="H128" s="101">
        <f>H129</f>
        <v>0</v>
      </c>
      <c r="I128" s="101">
        <f t="shared" si="2"/>
        <v>0</v>
      </c>
      <c r="J128" s="112">
        <f t="shared" si="3"/>
        <v>0</v>
      </c>
      <c r="K128" s="116">
        <f>K129</f>
        <v>0</v>
      </c>
    </row>
    <row r="129" spans="1:11" s="6" customFormat="1" ht="12.75">
      <c r="A129" s="58"/>
      <c r="B129" s="59"/>
      <c r="C129" s="59"/>
      <c r="D129" s="59"/>
      <c r="E129" s="60">
        <v>32999</v>
      </c>
      <c r="F129" s="61" t="s">
        <v>93</v>
      </c>
      <c r="G129" s="129"/>
      <c r="H129" s="62"/>
      <c r="I129" s="107">
        <f t="shared" si="2"/>
        <v>0</v>
      </c>
      <c r="J129" s="112">
        <f t="shared" si="3"/>
        <v>0</v>
      </c>
      <c r="K129" s="117"/>
    </row>
    <row r="130" spans="1:11" s="2" customFormat="1" ht="12.75">
      <c r="A130" s="23"/>
      <c r="B130" s="24">
        <v>34</v>
      </c>
      <c r="C130" s="24"/>
      <c r="D130" s="24"/>
      <c r="E130" s="25"/>
      <c r="F130" s="26" t="s">
        <v>105</v>
      </c>
      <c r="G130" s="127">
        <f>G131</f>
        <v>0</v>
      </c>
      <c r="H130" s="27">
        <f>H131</f>
        <v>0</v>
      </c>
      <c r="I130" s="103">
        <f t="shared" si="2"/>
        <v>0</v>
      </c>
      <c r="J130" s="112">
        <f t="shared" si="3"/>
        <v>0</v>
      </c>
      <c r="K130" s="115">
        <f>K131</f>
        <v>0</v>
      </c>
    </row>
    <row r="131" spans="1:11" s="3" customFormat="1" ht="12.75">
      <c r="A131" s="28"/>
      <c r="B131" s="29"/>
      <c r="C131" s="29">
        <v>343</v>
      </c>
      <c r="D131" s="29"/>
      <c r="E131" s="30"/>
      <c r="F131" s="31" t="s">
        <v>106</v>
      </c>
      <c r="G131" s="127">
        <f>G132+G135+G139</f>
        <v>0</v>
      </c>
      <c r="H131" s="32">
        <f>H132+H135+H139</f>
        <v>0</v>
      </c>
      <c r="I131" s="104">
        <f t="shared" si="2"/>
        <v>0</v>
      </c>
      <c r="J131" s="112">
        <f t="shared" si="3"/>
        <v>0</v>
      </c>
      <c r="K131" s="115">
        <f>K132+K135+K139</f>
        <v>0</v>
      </c>
    </row>
    <row r="132" spans="1:11" s="1" customFormat="1" ht="12.75">
      <c r="A132" s="33"/>
      <c r="B132" s="34"/>
      <c r="C132" s="34"/>
      <c r="D132" s="34">
        <v>3431</v>
      </c>
      <c r="E132" s="35"/>
      <c r="F132" s="36" t="s">
        <v>107</v>
      </c>
      <c r="G132" s="128">
        <f>SUM(G133:G134)</f>
        <v>0</v>
      </c>
      <c r="H132" s="101">
        <f>SUM(H133:H134)</f>
        <v>0</v>
      </c>
      <c r="I132" s="101">
        <f t="shared" si="2"/>
        <v>0</v>
      </c>
      <c r="J132" s="112">
        <f t="shared" si="3"/>
        <v>0</v>
      </c>
      <c r="K132" s="116">
        <f>SUM(K133:K134)</f>
        <v>0</v>
      </c>
    </row>
    <row r="133" spans="1:11" ht="12.75">
      <c r="A133" s="38"/>
      <c r="B133" s="39"/>
      <c r="C133" s="39"/>
      <c r="D133" s="39"/>
      <c r="E133" s="40">
        <v>34311</v>
      </c>
      <c r="F133" s="41" t="s">
        <v>108</v>
      </c>
      <c r="G133" s="129"/>
      <c r="H133" s="42"/>
      <c r="I133" s="105">
        <f t="shared" si="2"/>
        <v>0</v>
      </c>
      <c r="J133" s="112">
        <f t="shared" si="3"/>
        <v>0</v>
      </c>
      <c r="K133" s="117"/>
    </row>
    <row r="134" spans="1:11" ht="12.75">
      <c r="A134" s="38"/>
      <c r="B134" s="39"/>
      <c r="C134" s="39"/>
      <c r="D134" s="39"/>
      <c r="E134" s="40">
        <v>34312</v>
      </c>
      <c r="F134" s="41" t="s">
        <v>109</v>
      </c>
      <c r="G134" s="129"/>
      <c r="H134" s="42"/>
      <c r="I134" s="105">
        <f t="shared" si="2"/>
        <v>0</v>
      </c>
      <c r="J134" s="112">
        <f t="shared" si="3"/>
        <v>0</v>
      </c>
      <c r="K134" s="117"/>
    </row>
    <row r="135" spans="1:11" ht="12.75">
      <c r="A135" s="63"/>
      <c r="B135" s="45"/>
      <c r="C135" s="45"/>
      <c r="D135" s="45">
        <v>3433</v>
      </c>
      <c r="E135" s="46"/>
      <c r="F135" s="47" t="s">
        <v>110</v>
      </c>
      <c r="G135" s="128">
        <f>SUM(G136:G138)</f>
        <v>0</v>
      </c>
      <c r="H135" s="101">
        <f>SUM(H136:H138)</f>
        <v>0</v>
      </c>
      <c r="I135" s="101">
        <f aca="true" t="shared" si="4" ref="I135:I166">G135+H135</f>
        <v>0</v>
      </c>
      <c r="J135" s="112">
        <f t="shared" si="3"/>
        <v>0</v>
      </c>
      <c r="K135" s="116">
        <f>SUM(K136:K138)</f>
        <v>0</v>
      </c>
    </row>
    <row r="136" spans="1:11" ht="12.75">
      <c r="A136" s="38"/>
      <c r="B136" s="39"/>
      <c r="C136" s="39"/>
      <c r="D136" s="39"/>
      <c r="E136" s="40">
        <v>34331</v>
      </c>
      <c r="F136" s="41" t="s">
        <v>111</v>
      </c>
      <c r="G136" s="129"/>
      <c r="H136" s="42"/>
      <c r="I136" s="105">
        <f t="shared" si="4"/>
        <v>0</v>
      </c>
      <c r="J136" s="112">
        <f t="shared" si="3"/>
        <v>0</v>
      </c>
      <c r="K136" s="117"/>
    </row>
    <row r="137" spans="1:11" ht="12.75">
      <c r="A137" s="38"/>
      <c r="B137" s="39"/>
      <c r="C137" s="39"/>
      <c r="D137" s="39"/>
      <c r="E137" s="40">
        <v>34332</v>
      </c>
      <c r="F137" s="41" t="s">
        <v>112</v>
      </c>
      <c r="G137" s="129"/>
      <c r="H137" s="42"/>
      <c r="I137" s="105">
        <f t="shared" si="4"/>
        <v>0</v>
      </c>
      <c r="J137" s="112">
        <f t="shared" si="3"/>
        <v>0</v>
      </c>
      <c r="K137" s="117"/>
    </row>
    <row r="138" spans="1:11" ht="12.75">
      <c r="A138" s="38"/>
      <c r="B138" s="39"/>
      <c r="C138" s="39"/>
      <c r="D138" s="39"/>
      <c r="E138" s="40">
        <v>34333</v>
      </c>
      <c r="F138" s="41" t="s">
        <v>113</v>
      </c>
      <c r="G138" s="129"/>
      <c r="H138" s="42"/>
      <c r="I138" s="105">
        <f t="shared" si="4"/>
        <v>0</v>
      </c>
      <c r="J138" s="112">
        <f t="shared" si="3"/>
        <v>0</v>
      </c>
      <c r="K138" s="117"/>
    </row>
    <row r="139" spans="1:11" s="1" customFormat="1" ht="12.75">
      <c r="A139" s="33"/>
      <c r="B139" s="34"/>
      <c r="C139" s="34"/>
      <c r="D139" s="34">
        <v>3434</v>
      </c>
      <c r="E139" s="35"/>
      <c r="F139" s="36" t="s">
        <v>114</v>
      </c>
      <c r="G139" s="128">
        <f>G140</f>
        <v>0</v>
      </c>
      <c r="H139" s="101">
        <f>H140</f>
        <v>0</v>
      </c>
      <c r="I139" s="101">
        <f t="shared" si="4"/>
        <v>0</v>
      </c>
      <c r="J139" s="112">
        <f t="shared" si="3"/>
        <v>0</v>
      </c>
      <c r="K139" s="116">
        <f>K140</f>
        <v>0</v>
      </c>
    </row>
    <row r="140" spans="1:11" s="6" customFormat="1" ht="12.75">
      <c r="A140" s="58"/>
      <c r="B140" s="59"/>
      <c r="C140" s="59"/>
      <c r="D140" s="59"/>
      <c r="E140" s="60">
        <v>34349</v>
      </c>
      <c r="F140" s="61" t="s">
        <v>114</v>
      </c>
      <c r="G140" s="129"/>
      <c r="H140" s="62"/>
      <c r="I140" s="107">
        <f t="shared" si="4"/>
        <v>0</v>
      </c>
      <c r="J140" s="112">
        <f t="shared" si="3"/>
        <v>0</v>
      </c>
      <c r="K140" s="117"/>
    </row>
    <row r="141" spans="1:11" s="2" customFormat="1" ht="12.75">
      <c r="A141" s="23"/>
      <c r="B141" s="24">
        <v>38</v>
      </c>
      <c r="C141" s="24"/>
      <c r="D141" s="24"/>
      <c r="E141" s="25"/>
      <c r="F141" s="26" t="s">
        <v>160</v>
      </c>
      <c r="G141" s="127">
        <f aca="true" t="shared" si="5" ref="G141:H143">G142</f>
        <v>0</v>
      </c>
      <c r="H141" s="27">
        <f t="shared" si="5"/>
        <v>0</v>
      </c>
      <c r="I141" s="103">
        <f t="shared" si="4"/>
        <v>0</v>
      </c>
      <c r="J141" s="112">
        <f t="shared" si="3"/>
        <v>0</v>
      </c>
      <c r="K141" s="115">
        <f>K142</f>
        <v>0</v>
      </c>
    </row>
    <row r="142" spans="1:11" s="3" customFormat="1" ht="12.75">
      <c r="A142" s="28"/>
      <c r="B142" s="29"/>
      <c r="C142" s="29">
        <v>381</v>
      </c>
      <c r="D142" s="29"/>
      <c r="E142" s="30"/>
      <c r="F142" s="31" t="s">
        <v>161</v>
      </c>
      <c r="G142" s="127">
        <f t="shared" si="5"/>
        <v>0</v>
      </c>
      <c r="H142" s="32">
        <f t="shared" si="5"/>
        <v>0</v>
      </c>
      <c r="I142" s="104">
        <f t="shared" si="4"/>
        <v>0</v>
      </c>
      <c r="J142" s="112">
        <f aca="true" t="shared" si="6" ref="J142:J170">K142-G142</f>
        <v>0</v>
      </c>
      <c r="K142" s="115">
        <f>K143</f>
        <v>0</v>
      </c>
    </row>
    <row r="143" spans="1:11" s="1" customFormat="1" ht="12.75">
      <c r="A143" s="33"/>
      <c r="B143" s="34"/>
      <c r="C143" s="34"/>
      <c r="D143" s="34">
        <v>3811</v>
      </c>
      <c r="E143" s="35"/>
      <c r="F143" s="36" t="s">
        <v>162</v>
      </c>
      <c r="G143" s="128">
        <f t="shared" si="5"/>
        <v>0</v>
      </c>
      <c r="H143" s="101">
        <f t="shared" si="5"/>
        <v>0</v>
      </c>
      <c r="I143" s="101">
        <f t="shared" si="4"/>
        <v>0</v>
      </c>
      <c r="J143" s="112">
        <f t="shared" si="6"/>
        <v>0</v>
      </c>
      <c r="K143" s="116">
        <f>K144</f>
        <v>0</v>
      </c>
    </row>
    <row r="144" spans="1:11" s="6" customFormat="1" ht="12.75">
      <c r="A144" s="58"/>
      <c r="B144" s="59"/>
      <c r="C144" s="59"/>
      <c r="D144" s="59"/>
      <c r="E144" s="60">
        <v>38119</v>
      </c>
      <c r="F144" s="61" t="s">
        <v>163</v>
      </c>
      <c r="G144" s="129"/>
      <c r="H144" s="62"/>
      <c r="I144" s="107">
        <f t="shared" si="4"/>
        <v>0</v>
      </c>
      <c r="J144" s="112">
        <f t="shared" si="6"/>
        <v>0</v>
      </c>
      <c r="K144" s="117"/>
    </row>
    <row r="145" spans="1:11" s="1" customFormat="1" ht="12.75">
      <c r="A145" s="33">
        <v>4</v>
      </c>
      <c r="B145" s="34"/>
      <c r="C145" s="34"/>
      <c r="D145" s="34"/>
      <c r="E145" s="35"/>
      <c r="F145" s="36" t="s">
        <v>115</v>
      </c>
      <c r="G145" s="127">
        <f>G146+G166</f>
        <v>0</v>
      </c>
      <c r="H145" s="37">
        <f>H146+H166</f>
        <v>0</v>
      </c>
      <c r="I145" s="105">
        <f t="shared" si="4"/>
        <v>0</v>
      </c>
      <c r="J145" s="112">
        <f t="shared" si="6"/>
        <v>0</v>
      </c>
      <c r="K145" s="115">
        <f>K146+K166</f>
        <v>0</v>
      </c>
    </row>
    <row r="146" spans="1:11" s="2" customFormat="1" ht="12.75">
      <c r="A146" s="23"/>
      <c r="B146" s="24">
        <v>42</v>
      </c>
      <c r="C146" s="24"/>
      <c r="D146" s="24"/>
      <c r="E146" s="25"/>
      <c r="F146" s="26" t="s">
        <v>116</v>
      </c>
      <c r="G146" s="127">
        <f>G147+G153</f>
        <v>0</v>
      </c>
      <c r="H146" s="27">
        <f>H147+H153</f>
        <v>0</v>
      </c>
      <c r="I146" s="103">
        <f t="shared" si="4"/>
        <v>0</v>
      </c>
      <c r="J146" s="112">
        <f t="shared" si="6"/>
        <v>0</v>
      </c>
      <c r="K146" s="115">
        <f>K147+K153</f>
        <v>0</v>
      </c>
    </row>
    <row r="147" spans="1:11" s="3" customFormat="1" ht="12.75">
      <c r="A147" s="28"/>
      <c r="B147" s="29"/>
      <c r="C147" s="29">
        <v>421</v>
      </c>
      <c r="D147" s="29"/>
      <c r="E147" s="30"/>
      <c r="F147" s="31" t="s">
        <v>117</v>
      </c>
      <c r="G147" s="127">
        <f>G148</f>
        <v>0</v>
      </c>
      <c r="H147" s="32">
        <f>H148</f>
        <v>0</v>
      </c>
      <c r="I147" s="104">
        <f t="shared" si="4"/>
        <v>0</v>
      </c>
      <c r="J147" s="112">
        <f t="shared" si="6"/>
        <v>0</v>
      </c>
      <c r="K147" s="115">
        <f>K148</f>
        <v>0</v>
      </c>
    </row>
    <row r="148" spans="1:11" s="1" customFormat="1" ht="12.75">
      <c r="A148" s="33"/>
      <c r="B148" s="34"/>
      <c r="C148" s="34"/>
      <c r="D148" s="34">
        <v>4212</v>
      </c>
      <c r="E148" s="35"/>
      <c r="F148" s="36" t="s">
        <v>118</v>
      </c>
      <c r="G148" s="128">
        <f>SUM(G149:G152)</f>
        <v>0</v>
      </c>
      <c r="H148" s="101">
        <f>SUM(H149:H152)</f>
        <v>0</v>
      </c>
      <c r="I148" s="101">
        <f t="shared" si="4"/>
        <v>0</v>
      </c>
      <c r="J148" s="112">
        <f t="shared" si="6"/>
        <v>0</v>
      </c>
      <c r="K148" s="116">
        <f>SUM(K149:K152)</f>
        <v>0</v>
      </c>
    </row>
    <row r="149" spans="1:11" ht="12.75">
      <c r="A149" s="38"/>
      <c r="B149" s="39"/>
      <c r="C149" s="39"/>
      <c r="D149" s="39"/>
      <c r="E149" s="40">
        <v>42121</v>
      </c>
      <c r="F149" s="41" t="s">
        <v>119</v>
      </c>
      <c r="G149" s="129"/>
      <c r="H149" s="42"/>
      <c r="I149" s="105">
        <f t="shared" si="4"/>
        <v>0</v>
      </c>
      <c r="J149" s="112">
        <f t="shared" si="6"/>
        <v>0</v>
      </c>
      <c r="K149" s="117"/>
    </row>
    <row r="150" spans="1:11" ht="25.5">
      <c r="A150" s="38"/>
      <c r="B150" s="39"/>
      <c r="C150" s="39"/>
      <c r="D150" s="39"/>
      <c r="E150" s="40">
        <v>42123</v>
      </c>
      <c r="F150" s="41" t="s">
        <v>120</v>
      </c>
      <c r="G150" s="129"/>
      <c r="H150" s="42"/>
      <c r="I150" s="105">
        <f t="shared" si="4"/>
        <v>0</v>
      </c>
      <c r="J150" s="112">
        <f t="shared" si="6"/>
        <v>0</v>
      </c>
      <c r="K150" s="117"/>
    </row>
    <row r="151" spans="1:11" ht="12.75">
      <c r="A151" s="38"/>
      <c r="B151" s="39"/>
      <c r="C151" s="39"/>
      <c r="D151" s="39"/>
      <c r="E151" s="40">
        <v>42126</v>
      </c>
      <c r="F151" s="41" t="s">
        <v>121</v>
      </c>
      <c r="G151" s="129"/>
      <c r="H151" s="42"/>
      <c r="I151" s="105">
        <f t="shared" si="4"/>
        <v>0</v>
      </c>
      <c r="J151" s="112">
        <f t="shared" si="6"/>
        <v>0</v>
      </c>
      <c r="K151" s="117"/>
    </row>
    <row r="152" spans="1:11" ht="12.75">
      <c r="A152" s="38"/>
      <c r="B152" s="39"/>
      <c r="C152" s="39"/>
      <c r="D152" s="39"/>
      <c r="E152" s="40">
        <v>42129</v>
      </c>
      <c r="F152" s="41" t="s">
        <v>122</v>
      </c>
      <c r="G152" s="129"/>
      <c r="H152" s="42"/>
      <c r="I152" s="105">
        <f t="shared" si="4"/>
        <v>0</v>
      </c>
      <c r="J152" s="112">
        <f t="shared" si="6"/>
        <v>0</v>
      </c>
      <c r="K152" s="117"/>
    </row>
    <row r="153" spans="1:11" s="3" customFormat="1" ht="12.75">
      <c r="A153" s="28"/>
      <c r="B153" s="29"/>
      <c r="C153" s="29">
        <v>422</v>
      </c>
      <c r="D153" s="29"/>
      <c r="E153" s="30"/>
      <c r="F153" s="31" t="s">
        <v>123</v>
      </c>
      <c r="G153" s="127">
        <f>G158+G154+G163</f>
        <v>0</v>
      </c>
      <c r="H153" s="32">
        <f>H158+H154+H163</f>
        <v>0</v>
      </c>
      <c r="I153" s="104">
        <f t="shared" si="4"/>
        <v>0</v>
      </c>
      <c r="J153" s="112">
        <f t="shared" si="6"/>
        <v>0</v>
      </c>
      <c r="K153" s="115">
        <f>K158+K154+K163</f>
        <v>0</v>
      </c>
    </row>
    <row r="154" spans="1:11" s="1" customFormat="1" ht="12.75">
      <c r="A154" s="33"/>
      <c r="B154" s="34"/>
      <c r="C154" s="34"/>
      <c r="D154" s="34">
        <v>4221</v>
      </c>
      <c r="E154" s="35"/>
      <c r="F154" s="36" t="s">
        <v>124</v>
      </c>
      <c r="G154" s="128">
        <f>SUM(G155:G157)</f>
        <v>0</v>
      </c>
      <c r="H154" s="101">
        <f>SUM(H155:H157)</f>
        <v>0</v>
      </c>
      <c r="I154" s="101">
        <f t="shared" si="4"/>
        <v>0</v>
      </c>
      <c r="J154" s="112">
        <f t="shared" si="6"/>
        <v>0</v>
      </c>
      <c r="K154" s="116">
        <f>SUM(K155:K157)</f>
        <v>0</v>
      </c>
    </row>
    <row r="155" spans="1:11" s="6" customFormat="1" ht="12.75">
      <c r="A155" s="58"/>
      <c r="B155" s="59"/>
      <c r="C155" s="59"/>
      <c r="D155" s="59"/>
      <c r="E155" s="60">
        <v>42211</v>
      </c>
      <c r="F155" s="61" t="s">
        <v>125</v>
      </c>
      <c r="G155" s="129"/>
      <c r="H155" s="62"/>
      <c r="I155" s="107">
        <f t="shared" si="4"/>
        <v>0</v>
      </c>
      <c r="J155" s="112">
        <f t="shared" si="6"/>
        <v>0</v>
      </c>
      <c r="K155" s="117"/>
    </row>
    <row r="156" spans="1:11" s="6" customFormat="1" ht="12.75">
      <c r="A156" s="58"/>
      <c r="B156" s="59"/>
      <c r="C156" s="59"/>
      <c r="D156" s="59"/>
      <c r="E156" s="60">
        <v>42212</v>
      </c>
      <c r="F156" s="61" t="s">
        <v>126</v>
      </c>
      <c r="G156" s="129"/>
      <c r="H156" s="62"/>
      <c r="I156" s="107">
        <f t="shared" si="4"/>
        <v>0</v>
      </c>
      <c r="J156" s="112">
        <f t="shared" si="6"/>
        <v>0</v>
      </c>
      <c r="K156" s="117"/>
    </row>
    <row r="157" spans="1:11" s="6" customFormat="1" ht="12.75">
      <c r="A157" s="58"/>
      <c r="B157" s="59"/>
      <c r="C157" s="59"/>
      <c r="D157" s="59"/>
      <c r="E157" s="60">
        <v>42219</v>
      </c>
      <c r="F157" s="61" t="s">
        <v>127</v>
      </c>
      <c r="G157" s="129"/>
      <c r="H157" s="62"/>
      <c r="I157" s="107">
        <f t="shared" si="4"/>
        <v>0</v>
      </c>
      <c r="J157" s="112">
        <f t="shared" si="6"/>
        <v>0</v>
      </c>
      <c r="K157" s="117"/>
    </row>
    <row r="158" spans="1:11" s="1" customFormat="1" ht="12.75">
      <c r="A158" s="64"/>
      <c r="B158" s="65"/>
      <c r="C158" s="65"/>
      <c r="D158" s="66">
        <v>4222</v>
      </c>
      <c r="E158" s="67"/>
      <c r="F158" s="68" t="s">
        <v>128</v>
      </c>
      <c r="G158" s="131">
        <f>SUM(G159:G162)</f>
        <v>0</v>
      </c>
      <c r="H158" s="69">
        <f>SUM(H159:H162)</f>
        <v>0</v>
      </c>
      <c r="I158" s="108">
        <f t="shared" si="4"/>
        <v>0</v>
      </c>
      <c r="J158" s="112">
        <f t="shared" si="6"/>
        <v>0</v>
      </c>
      <c r="K158" s="118">
        <f>SUM(K159:K162)</f>
        <v>0</v>
      </c>
    </row>
    <row r="159" spans="1:11" ht="12.75">
      <c r="A159" s="70"/>
      <c r="B159" s="71"/>
      <c r="C159" s="71"/>
      <c r="D159" s="72"/>
      <c r="E159" s="60">
        <v>42221</v>
      </c>
      <c r="F159" s="44" t="s">
        <v>129</v>
      </c>
      <c r="G159" s="132"/>
      <c r="H159" s="73"/>
      <c r="I159" s="109">
        <f t="shared" si="4"/>
        <v>0</v>
      </c>
      <c r="J159" s="112">
        <f t="shared" si="6"/>
        <v>0</v>
      </c>
      <c r="K159" s="119"/>
    </row>
    <row r="160" spans="1:11" ht="12.75">
      <c r="A160" s="70"/>
      <c r="B160" s="71"/>
      <c r="C160" s="71"/>
      <c r="D160" s="72"/>
      <c r="E160" s="60">
        <v>42222</v>
      </c>
      <c r="F160" s="44" t="s">
        <v>130</v>
      </c>
      <c r="G160" s="132"/>
      <c r="H160" s="73"/>
      <c r="I160" s="109">
        <f t="shared" si="4"/>
        <v>0</v>
      </c>
      <c r="J160" s="112">
        <f t="shared" si="6"/>
        <v>0</v>
      </c>
      <c r="K160" s="119"/>
    </row>
    <row r="161" spans="1:11" ht="16.5" customHeight="1">
      <c r="A161" s="70"/>
      <c r="B161" s="71"/>
      <c r="C161" s="71"/>
      <c r="D161" s="72"/>
      <c r="E161" s="60">
        <v>42223</v>
      </c>
      <c r="F161" s="44" t="s">
        <v>131</v>
      </c>
      <c r="G161" s="132"/>
      <c r="H161" s="73"/>
      <c r="I161" s="109">
        <f t="shared" si="4"/>
        <v>0</v>
      </c>
      <c r="J161" s="112">
        <f t="shared" si="6"/>
        <v>0</v>
      </c>
      <c r="K161" s="119"/>
    </row>
    <row r="162" spans="1:11" s="8" customFormat="1" ht="12.75">
      <c r="A162" s="74"/>
      <c r="B162" s="75"/>
      <c r="C162" s="75"/>
      <c r="D162" s="76"/>
      <c r="E162" s="77">
        <v>42229</v>
      </c>
      <c r="F162" s="78" t="s">
        <v>132</v>
      </c>
      <c r="G162" s="132"/>
      <c r="H162" s="79"/>
      <c r="I162" s="110">
        <f t="shared" si="4"/>
        <v>0</v>
      </c>
      <c r="J162" s="112">
        <f t="shared" si="6"/>
        <v>0</v>
      </c>
      <c r="K162" s="119"/>
    </row>
    <row r="163" spans="1:11" s="8" customFormat="1" ht="12.75">
      <c r="A163" s="74"/>
      <c r="B163" s="75"/>
      <c r="C163" s="75"/>
      <c r="D163" s="80">
        <v>4226</v>
      </c>
      <c r="E163" s="81"/>
      <c r="F163" s="82" t="s">
        <v>133</v>
      </c>
      <c r="G163" s="131">
        <f>G164+G165</f>
        <v>0</v>
      </c>
      <c r="H163" s="69">
        <f>H164+H165</f>
        <v>0</v>
      </c>
      <c r="I163" s="69">
        <f t="shared" si="4"/>
        <v>0</v>
      </c>
      <c r="J163" s="112">
        <f t="shared" si="6"/>
        <v>0</v>
      </c>
      <c r="K163" s="118">
        <f>K164+K165</f>
        <v>0</v>
      </c>
    </row>
    <row r="164" spans="1:11" s="8" customFormat="1" ht="12.75">
      <c r="A164" s="74"/>
      <c r="B164" s="75"/>
      <c r="C164" s="75"/>
      <c r="D164" s="76"/>
      <c r="E164" s="77">
        <v>42261</v>
      </c>
      <c r="F164" s="78" t="s">
        <v>134</v>
      </c>
      <c r="G164" s="132"/>
      <c r="H164" s="79"/>
      <c r="I164" s="110">
        <f t="shared" si="4"/>
        <v>0</v>
      </c>
      <c r="J164" s="112">
        <f t="shared" si="6"/>
        <v>0</v>
      </c>
      <c r="K164" s="119"/>
    </row>
    <row r="165" spans="1:11" s="8" customFormat="1" ht="12.75">
      <c r="A165" s="74"/>
      <c r="B165" s="75"/>
      <c r="C165" s="75"/>
      <c r="D165" s="76"/>
      <c r="E165" s="77">
        <v>42262</v>
      </c>
      <c r="F165" s="78" t="s">
        <v>135</v>
      </c>
      <c r="G165" s="132"/>
      <c r="H165" s="79"/>
      <c r="I165" s="110">
        <f t="shared" si="4"/>
        <v>0</v>
      </c>
      <c r="J165" s="112">
        <f t="shared" si="6"/>
        <v>0</v>
      </c>
      <c r="K165" s="119"/>
    </row>
    <row r="166" spans="1:11" s="2" customFormat="1" ht="25.5">
      <c r="A166" s="23"/>
      <c r="B166" s="24">
        <v>43</v>
      </c>
      <c r="C166" s="24"/>
      <c r="D166" s="24"/>
      <c r="E166" s="25"/>
      <c r="F166" s="26" t="s">
        <v>146</v>
      </c>
      <c r="G166" s="127">
        <f>G167</f>
        <v>0</v>
      </c>
      <c r="H166" s="27">
        <f>H167</f>
        <v>0</v>
      </c>
      <c r="I166" s="103">
        <f t="shared" si="4"/>
        <v>0</v>
      </c>
      <c r="J166" s="112">
        <f t="shared" si="6"/>
        <v>0</v>
      </c>
      <c r="K166" s="115">
        <f>K167</f>
        <v>0</v>
      </c>
    </row>
    <row r="167" spans="1:11" s="9" customFormat="1" ht="12.75">
      <c r="A167" s="83"/>
      <c r="B167" s="84"/>
      <c r="C167" s="84">
        <v>431</v>
      </c>
      <c r="D167" s="85"/>
      <c r="E167" s="86"/>
      <c r="F167" s="87" t="s">
        <v>147</v>
      </c>
      <c r="G167" s="131">
        <f>G168</f>
        <v>0</v>
      </c>
      <c r="H167" s="88">
        <f>H168</f>
        <v>0</v>
      </c>
      <c r="I167" s="111">
        <f>G167+H167</f>
        <v>0</v>
      </c>
      <c r="J167" s="112">
        <f t="shared" si="6"/>
        <v>0</v>
      </c>
      <c r="K167" s="118">
        <f>K168</f>
        <v>0</v>
      </c>
    </row>
    <row r="168" spans="1:11" s="10" customFormat="1" ht="23.25" customHeight="1">
      <c r="A168" s="89"/>
      <c r="B168" s="90"/>
      <c r="C168" s="90"/>
      <c r="D168" s="91">
        <v>4312</v>
      </c>
      <c r="E168" s="92"/>
      <c r="F168" s="93" t="s">
        <v>148</v>
      </c>
      <c r="G168" s="131">
        <f>SUM(G169:G170)</f>
        <v>0</v>
      </c>
      <c r="H168" s="69">
        <f>SUM(H169:H170)</f>
        <v>0</v>
      </c>
      <c r="I168" s="69">
        <f>G168+H168</f>
        <v>0</v>
      </c>
      <c r="J168" s="112">
        <f t="shared" si="6"/>
        <v>0</v>
      </c>
      <c r="K168" s="118">
        <f>SUM(K169:K170)</f>
        <v>0</v>
      </c>
    </row>
    <row r="169" spans="1:11" ht="12.75">
      <c r="A169" s="70"/>
      <c r="B169" s="71"/>
      <c r="C169" s="71"/>
      <c r="D169" s="72"/>
      <c r="E169" s="43">
        <v>43121</v>
      </c>
      <c r="F169" s="44" t="s">
        <v>148</v>
      </c>
      <c r="G169" s="132"/>
      <c r="H169" s="73"/>
      <c r="I169" s="109">
        <f>G169+H169</f>
        <v>0</v>
      </c>
      <c r="J169" s="112">
        <f t="shared" si="6"/>
        <v>0</v>
      </c>
      <c r="K169" s="119"/>
    </row>
    <row r="170" spans="1:11" ht="13.5" thickBot="1">
      <c r="A170" s="94"/>
      <c r="B170" s="95"/>
      <c r="C170" s="95"/>
      <c r="D170" s="96"/>
      <c r="E170" s="97">
        <v>43129</v>
      </c>
      <c r="F170" s="98" t="s">
        <v>149</v>
      </c>
      <c r="G170" s="133"/>
      <c r="H170" s="99"/>
      <c r="I170" s="100">
        <f>G170+H170</f>
        <v>0</v>
      </c>
      <c r="J170" s="112">
        <f t="shared" si="6"/>
        <v>0</v>
      </c>
      <c r="K170" s="120"/>
    </row>
    <row r="171" spans="7:11" ht="12.75">
      <c r="G171" s="134"/>
      <c r="H171" s="12"/>
      <c r="I171" s="16"/>
      <c r="K171" s="121"/>
    </row>
    <row r="172" spans="7:11" ht="12.75">
      <c r="G172" s="135"/>
      <c r="H172" s="13"/>
      <c r="K172" s="122"/>
    </row>
    <row r="173" spans="2:11" ht="12.75">
      <c r="B173" s="187" t="s">
        <v>153</v>
      </c>
      <c r="C173" s="187"/>
      <c r="D173" s="187"/>
      <c r="E173" s="187"/>
      <c r="F173" s="14" t="s">
        <v>154</v>
      </c>
      <c r="G173" s="188" t="s">
        <v>155</v>
      </c>
      <c r="H173" s="188"/>
      <c r="I173" s="16"/>
      <c r="K173" s="124"/>
    </row>
    <row r="174" spans="7:11" ht="12.75">
      <c r="G174" s="134"/>
      <c r="H174" s="12"/>
      <c r="I174" s="16"/>
      <c r="K174" s="121"/>
    </row>
    <row r="175" spans="7:11" ht="12.75">
      <c r="G175" s="134"/>
      <c r="H175" s="12"/>
      <c r="I175" s="16"/>
      <c r="K175" s="121"/>
    </row>
  </sheetData>
  <sheetProtection/>
  <mergeCells count="15">
    <mergeCell ref="C5:C6"/>
    <mergeCell ref="D5:D6"/>
    <mergeCell ref="E5:E6"/>
    <mergeCell ref="F5:F6"/>
    <mergeCell ref="G5:H5"/>
    <mergeCell ref="I5:I6"/>
    <mergeCell ref="A1:D1"/>
    <mergeCell ref="E1:G1"/>
    <mergeCell ref="A2:G2"/>
    <mergeCell ref="A3:I3"/>
    <mergeCell ref="B173:E173"/>
    <mergeCell ref="G173:H173"/>
    <mergeCell ref="A4:I4"/>
    <mergeCell ref="A5:A6"/>
    <mergeCell ref="B5:B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1">
      <selection activeCell="G137" sqref="G137"/>
    </sheetView>
  </sheetViews>
  <sheetFormatPr defaultColWidth="9.140625" defaultRowHeight="12.75"/>
  <cols>
    <col min="1" max="1" width="2.7109375" style="137" customWidth="1"/>
    <col min="2" max="2" width="3.140625" style="137" customWidth="1"/>
    <col min="3" max="3" width="4.00390625" style="137" customWidth="1"/>
    <col min="4" max="4" width="5.140625" style="178" customWidth="1"/>
    <col min="5" max="5" width="6.00390625" style="179" customWidth="1"/>
    <col min="6" max="6" width="52.7109375" style="180" customWidth="1"/>
    <col min="7" max="7" width="12.421875" style="185" customWidth="1"/>
    <col min="8" max="8" width="0.13671875" style="137" customWidth="1"/>
    <col min="9" max="9" width="0.13671875" style="138" customWidth="1"/>
    <col min="10" max="10" width="11.28125" style="137" hidden="1" customWidth="1"/>
    <col min="11" max="11" width="12.421875" style="185" hidden="1" customWidth="1"/>
    <col min="12" max="16384" width="9.140625" style="137" customWidth="1"/>
  </cols>
  <sheetData>
    <row r="1" spans="1:11" ht="14.25" customHeight="1" thickBot="1">
      <c r="A1" s="203"/>
      <c r="B1" s="203"/>
      <c r="C1" s="203"/>
      <c r="D1" s="203"/>
      <c r="E1" s="204" t="s">
        <v>165</v>
      </c>
      <c r="F1" s="205"/>
      <c r="G1" s="205"/>
      <c r="K1" s="137"/>
    </row>
    <row r="2" spans="1:11" ht="21" customHeight="1">
      <c r="A2" s="206"/>
      <c r="B2" s="206"/>
      <c r="C2" s="206"/>
      <c r="D2" s="206"/>
      <c r="E2" s="206"/>
      <c r="F2" s="206"/>
      <c r="G2" s="206"/>
      <c r="K2" s="137"/>
    </row>
    <row r="3" spans="1:11" ht="22.5" customHeight="1">
      <c r="A3" s="207" t="s">
        <v>165</v>
      </c>
      <c r="B3" s="207"/>
      <c r="C3" s="207"/>
      <c r="D3" s="207"/>
      <c r="E3" s="207"/>
      <c r="F3" s="207"/>
      <c r="G3" s="207"/>
      <c r="H3" s="207"/>
      <c r="I3" s="207"/>
      <c r="K3" s="137"/>
    </row>
    <row r="4" spans="1:11" ht="18" customHeight="1">
      <c r="A4" s="210">
        <v>2014</v>
      </c>
      <c r="B4" s="210"/>
      <c r="C4" s="210"/>
      <c r="D4" s="210"/>
      <c r="E4" s="210"/>
      <c r="F4" s="210"/>
      <c r="G4" s="210"/>
      <c r="H4" s="210"/>
      <c r="I4" s="210"/>
      <c r="K4" s="137"/>
    </row>
    <row r="5" spans="1:11" ht="18" customHeight="1">
      <c r="A5" s="211" t="s">
        <v>0</v>
      </c>
      <c r="B5" s="211" t="s">
        <v>150</v>
      </c>
      <c r="C5" s="212" t="s">
        <v>1</v>
      </c>
      <c r="D5" s="211" t="s">
        <v>2</v>
      </c>
      <c r="E5" s="211" t="s">
        <v>3</v>
      </c>
      <c r="F5" s="214" t="s">
        <v>4</v>
      </c>
      <c r="G5" s="215"/>
      <c r="H5" s="215"/>
      <c r="I5" s="202" t="s">
        <v>152</v>
      </c>
      <c r="K5" s="137"/>
    </row>
    <row r="6" spans="1:11" ht="50.25" customHeight="1">
      <c r="A6" s="211"/>
      <c r="B6" s="211"/>
      <c r="C6" s="213"/>
      <c r="D6" s="211"/>
      <c r="E6" s="211"/>
      <c r="F6" s="214"/>
      <c r="G6" s="139" t="s">
        <v>167</v>
      </c>
      <c r="H6" s="139" t="s">
        <v>151</v>
      </c>
      <c r="I6" s="202"/>
      <c r="K6" s="139" t="s">
        <v>166</v>
      </c>
    </row>
    <row r="7" spans="1:11" s="147" customFormat="1" ht="12.75">
      <c r="A7" s="140">
        <v>3</v>
      </c>
      <c r="B7" s="141"/>
      <c r="C7" s="141"/>
      <c r="D7" s="141"/>
      <c r="E7" s="142"/>
      <c r="F7" s="143" t="s">
        <v>5</v>
      </c>
      <c r="G7" s="144">
        <f>G8+G130+G141</f>
        <v>422301.6</v>
      </c>
      <c r="H7" s="144">
        <f>H8+H130+H141</f>
        <v>0</v>
      </c>
      <c r="I7" s="145">
        <f aca="true" t="shared" si="0" ref="I7:I70">G7+H7</f>
        <v>422301.6</v>
      </c>
      <c r="J7" s="146">
        <f>K7-G7</f>
        <v>52998.40000000002</v>
      </c>
      <c r="K7" s="144">
        <f>K8+K130+K141</f>
        <v>475300</v>
      </c>
    </row>
    <row r="8" spans="1:11" ht="12.75">
      <c r="A8" s="140"/>
      <c r="B8" s="141">
        <v>32</v>
      </c>
      <c r="C8" s="141"/>
      <c r="D8" s="141"/>
      <c r="E8" s="142"/>
      <c r="F8" s="143" t="s">
        <v>6</v>
      </c>
      <c r="G8" s="148">
        <f>G9+G22+G57+G115</f>
        <v>420501.6</v>
      </c>
      <c r="H8" s="148">
        <f>H9+H22+H57+H115</f>
        <v>0</v>
      </c>
      <c r="I8" s="149">
        <f t="shared" si="0"/>
        <v>420501.6</v>
      </c>
      <c r="J8" s="146">
        <f aca="true" t="shared" si="1" ref="J8:J75">K8-G8</f>
        <v>43228.40000000002</v>
      </c>
      <c r="K8" s="148">
        <f>K9+K22+K57+K115</f>
        <v>463730</v>
      </c>
    </row>
    <row r="9" spans="1:11" ht="12.75">
      <c r="A9" s="140"/>
      <c r="B9" s="141"/>
      <c r="C9" s="141">
        <v>321</v>
      </c>
      <c r="D9" s="141"/>
      <c r="E9" s="142"/>
      <c r="F9" s="143" t="s">
        <v>7</v>
      </c>
      <c r="G9" s="148">
        <f>G10+G19+G15</f>
        <v>17000</v>
      </c>
      <c r="H9" s="148">
        <f>H10+H19+H15</f>
        <v>0</v>
      </c>
      <c r="I9" s="149">
        <f t="shared" si="0"/>
        <v>17000</v>
      </c>
      <c r="J9" s="146">
        <f t="shared" si="1"/>
        <v>18400</v>
      </c>
      <c r="K9" s="148">
        <f>K10+K19+K15</f>
        <v>35400</v>
      </c>
    </row>
    <row r="10" spans="1:11" s="147" customFormat="1" ht="12.75">
      <c r="A10" s="140"/>
      <c r="B10" s="141"/>
      <c r="C10" s="141"/>
      <c r="D10" s="141">
        <v>3211</v>
      </c>
      <c r="E10" s="142"/>
      <c r="F10" s="143" t="s">
        <v>8</v>
      </c>
      <c r="G10" s="150">
        <f>SUM(G11:G14)</f>
        <v>12000</v>
      </c>
      <c r="H10" s="150">
        <f>SUM(H11:H14)</f>
        <v>0</v>
      </c>
      <c r="I10" s="150">
        <f t="shared" si="0"/>
        <v>12000</v>
      </c>
      <c r="J10" s="146">
        <f t="shared" si="1"/>
        <v>14000</v>
      </c>
      <c r="K10" s="150">
        <f>SUM(K11:K14)</f>
        <v>26000</v>
      </c>
    </row>
    <row r="11" spans="1:11" ht="12.75">
      <c r="A11" s="151"/>
      <c r="B11" s="152"/>
      <c r="C11" s="152"/>
      <c r="D11" s="152"/>
      <c r="E11" s="153">
        <v>32111</v>
      </c>
      <c r="F11" s="154" t="s">
        <v>9</v>
      </c>
      <c r="G11" s="155">
        <v>7000</v>
      </c>
      <c r="H11" s="155"/>
      <c r="I11" s="149">
        <f t="shared" si="0"/>
        <v>7000</v>
      </c>
      <c r="J11" s="146">
        <f t="shared" si="1"/>
        <v>7000</v>
      </c>
      <c r="K11" s="155">
        <v>14000</v>
      </c>
    </row>
    <row r="12" spans="1:11" ht="12.75">
      <c r="A12" s="151"/>
      <c r="B12" s="152"/>
      <c r="C12" s="152"/>
      <c r="D12" s="152"/>
      <c r="E12" s="153">
        <v>32113</v>
      </c>
      <c r="F12" s="154" t="s">
        <v>10</v>
      </c>
      <c r="G12" s="155">
        <v>2000</v>
      </c>
      <c r="H12" s="155"/>
      <c r="I12" s="149">
        <f t="shared" si="0"/>
        <v>2000</v>
      </c>
      <c r="J12" s="146">
        <f t="shared" si="1"/>
        <v>5400</v>
      </c>
      <c r="K12" s="155">
        <v>7400</v>
      </c>
    </row>
    <row r="13" spans="1:11" ht="12.75">
      <c r="A13" s="151"/>
      <c r="B13" s="152"/>
      <c r="C13" s="152"/>
      <c r="D13" s="152"/>
      <c r="E13" s="153">
        <v>32115</v>
      </c>
      <c r="F13" s="154" t="s">
        <v>11</v>
      </c>
      <c r="G13" s="155">
        <v>2000</v>
      </c>
      <c r="H13" s="155"/>
      <c r="I13" s="149">
        <f t="shared" si="0"/>
        <v>2000</v>
      </c>
      <c r="J13" s="146">
        <f t="shared" si="1"/>
        <v>0</v>
      </c>
      <c r="K13" s="155">
        <v>2000</v>
      </c>
    </row>
    <row r="14" spans="1:11" ht="12.75">
      <c r="A14" s="151"/>
      <c r="B14" s="152"/>
      <c r="C14" s="152"/>
      <c r="D14" s="152"/>
      <c r="E14" s="153">
        <v>32119</v>
      </c>
      <c r="F14" s="154" t="s">
        <v>12</v>
      </c>
      <c r="G14" s="155">
        <v>1000</v>
      </c>
      <c r="H14" s="155"/>
      <c r="I14" s="149">
        <f t="shared" si="0"/>
        <v>1000</v>
      </c>
      <c r="J14" s="146">
        <f t="shared" si="1"/>
        <v>1600</v>
      </c>
      <c r="K14" s="155">
        <v>2600</v>
      </c>
    </row>
    <row r="15" spans="1:11" s="147" customFormat="1" ht="22.5" customHeight="1">
      <c r="A15" s="140"/>
      <c r="B15" s="141"/>
      <c r="C15" s="141"/>
      <c r="D15" s="141">
        <v>3212</v>
      </c>
      <c r="E15" s="142"/>
      <c r="F15" s="143" t="s">
        <v>138</v>
      </c>
      <c r="G15" s="150">
        <f>SUM(G16:G18)</f>
        <v>0</v>
      </c>
      <c r="H15" s="150">
        <f>SUM(H16:H18)</f>
        <v>0</v>
      </c>
      <c r="I15" s="150">
        <f t="shared" si="0"/>
        <v>0</v>
      </c>
      <c r="J15" s="146">
        <f t="shared" si="1"/>
        <v>0</v>
      </c>
      <c r="K15" s="150">
        <f>SUM(K16:K18)</f>
        <v>0</v>
      </c>
    </row>
    <row r="16" spans="1:11" ht="12.75">
      <c r="A16" s="151"/>
      <c r="B16" s="152"/>
      <c r="C16" s="152"/>
      <c r="D16" s="152"/>
      <c r="E16" s="153">
        <v>32121</v>
      </c>
      <c r="F16" s="154" t="s">
        <v>156</v>
      </c>
      <c r="G16" s="155"/>
      <c r="H16" s="155"/>
      <c r="I16" s="149">
        <f t="shared" si="0"/>
        <v>0</v>
      </c>
      <c r="J16" s="146">
        <f t="shared" si="1"/>
        <v>0</v>
      </c>
      <c r="K16" s="155"/>
    </row>
    <row r="17" spans="1:11" ht="12.75">
      <c r="A17" s="151"/>
      <c r="B17" s="152"/>
      <c r="C17" s="152"/>
      <c r="D17" s="152"/>
      <c r="E17" s="153">
        <v>32122</v>
      </c>
      <c r="F17" s="154" t="s">
        <v>136</v>
      </c>
      <c r="G17" s="155"/>
      <c r="H17" s="155"/>
      <c r="I17" s="149">
        <f t="shared" si="0"/>
        <v>0</v>
      </c>
      <c r="J17" s="146">
        <f t="shared" si="1"/>
        <v>0</v>
      </c>
      <c r="K17" s="155"/>
    </row>
    <row r="18" spans="1:11" ht="12.75">
      <c r="A18" s="151"/>
      <c r="B18" s="152"/>
      <c r="C18" s="152"/>
      <c r="D18" s="152"/>
      <c r="E18" s="153">
        <v>32123</v>
      </c>
      <c r="F18" s="154" t="s">
        <v>137</v>
      </c>
      <c r="G18" s="155"/>
      <c r="H18" s="155"/>
      <c r="I18" s="149">
        <f t="shared" si="0"/>
        <v>0</v>
      </c>
      <c r="J18" s="146">
        <f t="shared" si="1"/>
        <v>0</v>
      </c>
      <c r="K18" s="155"/>
    </row>
    <row r="19" spans="1:11" s="147" customFormat="1" ht="12.75">
      <c r="A19" s="140"/>
      <c r="B19" s="141"/>
      <c r="C19" s="141"/>
      <c r="D19" s="141">
        <v>3213</v>
      </c>
      <c r="E19" s="142"/>
      <c r="F19" s="143" t="s">
        <v>13</v>
      </c>
      <c r="G19" s="150">
        <f>SUM(G20:G21)</f>
        <v>5000</v>
      </c>
      <c r="H19" s="150">
        <f>SUM(H20:H21)</f>
        <v>0</v>
      </c>
      <c r="I19" s="150">
        <f t="shared" si="0"/>
        <v>5000</v>
      </c>
      <c r="J19" s="146">
        <f t="shared" si="1"/>
        <v>4400</v>
      </c>
      <c r="K19" s="150">
        <f>SUM(K20:K21)</f>
        <v>9400</v>
      </c>
    </row>
    <row r="20" spans="1:11" ht="12.75">
      <c r="A20" s="151"/>
      <c r="B20" s="152"/>
      <c r="C20" s="152"/>
      <c r="D20" s="152"/>
      <c r="E20" s="153">
        <v>32131</v>
      </c>
      <c r="F20" s="154" t="s">
        <v>14</v>
      </c>
      <c r="G20" s="155">
        <v>5000</v>
      </c>
      <c r="H20" s="155"/>
      <c r="I20" s="149">
        <f t="shared" si="0"/>
        <v>5000</v>
      </c>
      <c r="J20" s="146">
        <f t="shared" si="1"/>
        <v>4400</v>
      </c>
      <c r="K20" s="155">
        <v>9400</v>
      </c>
    </row>
    <row r="21" spans="1:11" ht="12.75">
      <c r="A21" s="151"/>
      <c r="B21" s="152"/>
      <c r="C21" s="152"/>
      <c r="D21" s="152"/>
      <c r="E21" s="153">
        <v>32132</v>
      </c>
      <c r="F21" s="154" t="s">
        <v>15</v>
      </c>
      <c r="G21" s="155"/>
      <c r="H21" s="155"/>
      <c r="I21" s="149">
        <f t="shared" si="0"/>
        <v>0</v>
      </c>
      <c r="J21" s="146">
        <f t="shared" si="1"/>
        <v>0</v>
      </c>
      <c r="K21" s="155"/>
    </row>
    <row r="22" spans="1:11" ht="12.75">
      <c r="A22" s="140"/>
      <c r="B22" s="141"/>
      <c r="C22" s="141">
        <v>322</v>
      </c>
      <c r="D22" s="141"/>
      <c r="E22" s="142"/>
      <c r="F22" s="143" t="s">
        <v>16</v>
      </c>
      <c r="G22" s="148">
        <f>G23+G39+G45+G50+G52+G31+G55</f>
        <v>135000</v>
      </c>
      <c r="H22" s="148">
        <f>H23+H39+H45+H52+H31</f>
        <v>0</v>
      </c>
      <c r="I22" s="149">
        <f t="shared" si="0"/>
        <v>135000</v>
      </c>
      <c r="J22" s="146">
        <f t="shared" si="1"/>
        <v>2400</v>
      </c>
      <c r="K22" s="148">
        <f>K23+K39+K45+K52+K31</f>
        <v>137400</v>
      </c>
    </row>
    <row r="23" spans="1:11" s="147" customFormat="1" ht="12.75">
      <c r="A23" s="140"/>
      <c r="B23" s="141"/>
      <c r="C23" s="141"/>
      <c r="D23" s="141">
        <v>3221</v>
      </c>
      <c r="E23" s="142"/>
      <c r="F23" s="143" t="s">
        <v>17</v>
      </c>
      <c r="G23" s="150">
        <f>SUM(G24:G30)</f>
        <v>51000</v>
      </c>
      <c r="H23" s="150">
        <f>SUM(H24:H30)</f>
        <v>0</v>
      </c>
      <c r="I23" s="150">
        <f t="shared" si="0"/>
        <v>51000</v>
      </c>
      <c r="J23" s="146">
        <f t="shared" si="1"/>
        <v>26500</v>
      </c>
      <c r="K23" s="150">
        <f>SUM(K24:K30)</f>
        <v>77500</v>
      </c>
    </row>
    <row r="24" spans="1:11" ht="12.75">
      <c r="A24" s="151"/>
      <c r="B24" s="152"/>
      <c r="C24" s="152"/>
      <c r="D24" s="152"/>
      <c r="E24" s="153">
        <v>32211</v>
      </c>
      <c r="F24" s="154" t="s">
        <v>18</v>
      </c>
      <c r="G24" s="155">
        <v>42000</v>
      </c>
      <c r="H24" s="155"/>
      <c r="I24" s="149">
        <f t="shared" si="0"/>
        <v>42000</v>
      </c>
      <c r="J24" s="146">
        <f t="shared" si="1"/>
        <v>15000</v>
      </c>
      <c r="K24" s="155">
        <v>57000</v>
      </c>
    </row>
    <row r="25" spans="1:11" ht="12.75">
      <c r="A25" s="151"/>
      <c r="B25" s="152"/>
      <c r="C25" s="152"/>
      <c r="D25" s="152"/>
      <c r="E25" s="153">
        <v>32212</v>
      </c>
      <c r="F25" s="154" t="s">
        <v>19</v>
      </c>
      <c r="G25" s="155">
        <v>3000</v>
      </c>
      <c r="H25" s="155"/>
      <c r="I25" s="149">
        <f t="shared" si="0"/>
        <v>3000</v>
      </c>
      <c r="J25" s="146">
        <f t="shared" si="1"/>
        <v>1600</v>
      </c>
      <c r="K25" s="155">
        <v>4600</v>
      </c>
    </row>
    <row r="26" spans="1:11" ht="12.75">
      <c r="A26" s="151"/>
      <c r="B26" s="152"/>
      <c r="C26" s="152"/>
      <c r="D26" s="152"/>
      <c r="E26" s="153">
        <v>32213</v>
      </c>
      <c r="F26" s="154" t="s">
        <v>20</v>
      </c>
      <c r="G26" s="155"/>
      <c r="H26" s="155"/>
      <c r="I26" s="149">
        <f t="shared" si="0"/>
        <v>0</v>
      </c>
      <c r="J26" s="146">
        <f t="shared" si="1"/>
        <v>0</v>
      </c>
      <c r="K26" s="155"/>
    </row>
    <row r="27" spans="1:11" ht="12.75">
      <c r="A27" s="151"/>
      <c r="B27" s="152"/>
      <c r="C27" s="152"/>
      <c r="D27" s="152"/>
      <c r="E27" s="153">
        <v>32214</v>
      </c>
      <c r="F27" s="154" t="s">
        <v>21</v>
      </c>
      <c r="G27" s="155">
        <v>6000</v>
      </c>
      <c r="H27" s="155"/>
      <c r="I27" s="149">
        <f t="shared" si="0"/>
        <v>6000</v>
      </c>
      <c r="J27" s="146">
        <f t="shared" si="1"/>
        <v>9900</v>
      </c>
      <c r="K27" s="155">
        <v>15900</v>
      </c>
    </row>
    <row r="28" spans="1:11" ht="12.75" hidden="1">
      <c r="A28" s="151"/>
      <c r="B28" s="152"/>
      <c r="C28" s="152"/>
      <c r="D28" s="152"/>
      <c r="E28" s="153">
        <v>32215</v>
      </c>
      <c r="F28" s="154" t="s">
        <v>22</v>
      </c>
      <c r="G28" s="155"/>
      <c r="H28" s="155"/>
      <c r="I28" s="149">
        <f t="shared" si="0"/>
        <v>0</v>
      </c>
      <c r="J28" s="146">
        <f t="shared" si="1"/>
        <v>0</v>
      </c>
      <c r="K28" s="155"/>
    </row>
    <row r="29" spans="1:11" ht="12.75">
      <c r="A29" s="151"/>
      <c r="B29" s="152"/>
      <c r="C29" s="152"/>
      <c r="D29" s="152"/>
      <c r="E29" s="153">
        <v>32216</v>
      </c>
      <c r="F29" s="154" t="s">
        <v>23</v>
      </c>
      <c r="G29" s="155"/>
      <c r="H29" s="155"/>
      <c r="I29" s="149">
        <f t="shared" si="0"/>
        <v>0</v>
      </c>
      <c r="J29" s="146">
        <f t="shared" si="1"/>
        <v>0</v>
      </c>
      <c r="K29" s="155"/>
    </row>
    <row r="30" spans="1:11" ht="12.75">
      <c r="A30" s="151"/>
      <c r="B30" s="152"/>
      <c r="C30" s="152"/>
      <c r="D30" s="152"/>
      <c r="E30" s="153">
        <v>32219</v>
      </c>
      <c r="F30" s="154" t="s">
        <v>24</v>
      </c>
      <c r="G30" s="155"/>
      <c r="H30" s="155"/>
      <c r="I30" s="149">
        <f t="shared" si="0"/>
        <v>0</v>
      </c>
      <c r="J30" s="146">
        <f t="shared" si="1"/>
        <v>0</v>
      </c>
      <c r="K30" s="155"/>
    </row>
    <row r="31" spans="1:11" ht="12.75">
      <c r="A31" s="140"/>
      <c r="B31" s="141"/>
      <c r="C31" s="141"/>
      <c r="D31" s="141">
        <v>3222</v>
      </c>
      <c r="E31" s="142"/>
      <c r="F31" s="143" t="s">
        <v>139</v>
      </c>
      <c r="G31" s="150">
        <f>SUM(G32:G38)</f>
        <v>0</v>
      </c>
      <c r="H31" s="150">
        <f>SUM(H32:H38)</f>
        <v>0</v>
      </c>
      <c r="I31" s="150">
        <f t="shared" si="0"/>
        <v>0</v>
      </c>
      <c r="J31" s="146">
        <f t="shared" si="1"/>
        <v>0</v>
      </c>
      <c r="K31" s="150">
        <f>SUM(K32:K38)</f>
        <v>0</v>
      </c>
    </row>
    <row r="32" spans="1:11" ht="12.75">
      <c r="A32" s="151"/>
      <c r="B32" s="152"/>
      <c r="C32" s="152"/>
      <c r="D32" s="152"/>
      <c r="E32" s="153">
        <v>32221</v>
      </c>
      <c r="F32" s="154" t="s">
        <v>144</v>
      </c>
      <c r="G32" s="155"/>
      <c r="H32" s="155"/>
      <c r="I32" s="149">
        <f t="shared" si="0"/>
        <v>0</v>
      </c>
      <c r="J32" s="146">
        <f t="shared" si="1"/>
        <v>0</v>
      </c>
      <c r="K32" s="155"/>
    </row>
    <row r="33" spans="1:11" ht="12.75">
      <c r="A33" s="151"/>
      <c r="B33" s="152"/>
      <c r="C33" s="152"/>
      <c r="D33" s="152"/>
      <c r="E33" s="153">
        <v>32222</v>
      </c>
      <c r="F33" s="154" t="s">
        <v>143</v>
      </c>
      <c r="G33" s="155"/>
      <c r="H33" s="155"/>
      <c r="I33" s="149">
        <f t="shared" si="0"/>
        <v>0</v>
      </c>
      <c r="J33" s="146">
        <f t="shared" si="1"/>
        <v>0</v>
      </c>
      <c r="K33" s="155"/>
    </row>
    <row r="34" spans="1:11" ht="12.75">
      <c r="A34" s="151"/>
      <c r="B34" s="152"/>
      <c r="C34" s="152"/>
      <c r="D34" s="152"/>
      <c r="E34" s="153">
        <v>32223</v>
      </c>
      <c r="F34" s="154" t="s">
        <v>142</v>
      </c>
      <c r="G34" s="155"/>
      <c r="H34" s="155"/>
      <c r="I34" s="149">
        <f t="shared" si="0"/>
        <v>0</v>
      </c>
      <c r="J34" s="146">
        <f t="shared" si="1"/>
        <v>0</v>
      </c>
      <c r="K34" s="155"/>
    </row>
    <row r="35" spans="1:11" ht="12.75">
      <c r="A35" s="151"/>
      <c r="B35" s="152"/>
      <c r="C35" s="152"/>
      <c r="D35" s="152"/>
      <c r="E35" s="153">
        <v>32224</v>
      </c>
      <c r="F35" s="154" t="s">
        <v>141</v>
      </c>
      <c r="G35" s="155"/>
      <c r="H35" s="155"/>
      <c r="I35" s="149">
        <f t="shared" si="0"/>
        <v>0</v>
      </c>
      <c r="J35" s="146">
        <f t="shared" si="1"/>
        <v>0</v>
      </c>
      <c r="K35" s="155"/>
    </row>
    <row r="36" spans="1:11" ht="12.75">
      <c r="A36" s="151"/>
      <c r="B36" s="152"/>
      <c r="C36" s="152"/>
      <c r="D36" s="152"/>
      <c r="E36" s="153">
        <v>32225</v>
      </c>
      <c r="F36" s="154" t="s">
        <v>157</v>
      </c>
      <c r="G36" s="155"/>
      <c r="H36" s="155"/>
      <c r="I36" s="149">
        <f t="shared" si="0"/>
        <v>0</v>
      </c>
      <c r="J36" s="146">
        <f t="shared" si="1"/>
        <v>0</v>
      </c>
      <c r="K36" s="155"/>
    </row>
    <row r="37" spans="1:11" ht="12.75">
      <c r="A37" s="151"/>
      <c r="B37" s="152"/>
      <c r="C37" s="152"/>
      <c r="D37" s="152"/>
      <c r="E37" s="153">
        <v>32226</v>
      </c>
      <c r="F37" s="154" t="s">
        <v>158</v>
      </c>
      <c r="G37" s="155"/>
      <c r="H37" s="155"/>
      <c r="I37" s="149">
        <f t="shared" si="0"/>
        <v>0</v>
      </c>
      <c r="J37" s="146">
        <f t="shared" si="1"/>
        <v>0</v>
      </c>
      <c r="K37" s="155"/>
    </row>
    <row r="38" spans="1:11" ht="12.75">
      <c r="A38" s="151"/>
      <c r="B38" s="152"/>
      <c r="C38" s="152"/>
      <c r="D38" s="152"/>
      <c r="E38" s="153">
        <v>32229</v>
      </c>
      <c r="F38" s="154" t="s">
        <v>140</v>
      </c>
      <c r="G38" s="155"/>
      <c r="H38" s="155"/>
      <c r="I38" s="149">
        <f t="shared" si="0"/>
        <v>0</v>
      </c>
      <c r="J38" s="146">
        <f t="shared" si="1"/>
        <v>0</v>
      </c>
      <c r="K38" s="155"/>
    </row>
    <row r="39" spans="1:11" s="147" customFormat="1" ht="12.75">
      <c r="A39" s="140"/>
      <c r="B39" s="141"/>
      <c r="C39" s="141"/>
      <c r="D39" s="141">
        <v>3223</v>
      </c>
      <c r="E39" s="142"/>
      <c r="F39" s="143" t="s">
        <v>25</v>
      </c>
      <c r="G39" s="150">
        <f>SUM(G40:G44)</f>
        <v>58000</v>
      </c>
      <c r="H39" s="150">
        <f>SUM(H40:H44)</f>
        <v>0</v>
      </c>
      <c r="I39" s="150">
        <f t="shared" si="0"/>
        <v>58000</v>
      </c>
      <c r="J39" s="146">
        <f t="shared" si="1"/>
        <v>-8300</v>
      </c>
      <c r="K39" s="150">
        <f>SUM(K40:K44)</f>
        <v>49700</v>
      </c>
    </row>
    <row r="40" spans="1:11" ht="12.75">
      <c r="A40" s="151"/>
      <c r="B40" s="152"/>
      <c r="C40" s="152"/>
      <c r="D40" s="152"/>
      <c r="E40" s="153">
        <v>32231</v>
      </c>
      <c r="F40" s="154" t="s">
        <v>26</v>
      </c>
      <c r="G40" s="155">
        <v>19000</v>
      </c>
      <c r="H40" s="155"/>
      <c r="I40" s="149">
        <f t="shared" si="0"/>
        <v>19000</v>
      </c>
      <c r="J40" s="146">
        <f t="shared" si="1"/>
        <v>-3300</v>
      </c>
      <c r="K40" s="155">
        <v>15700</v>
      </c>
    </row>
    <row r="41" spans="1:11" ht="12.75">
      <c r="A41" s="151"/>
      <c r="B41" s="152"/>
      <c r="C41" s="152"/>
      <c r="D41" s="152"/>
      <c r="E41" s="153">
        <v>32232</v>
      </c>
      <c r="F41" s="154" t="s">
        <v>27</v>
      </c>
      <c r="G41" s="155"/>
      <c r="H41" s="155"/>
      <c r="I41" s="149">
        <f t="shared" si="0"/>
        <v>0</v>
      </c>
      <c r="J41" s="146">
        <f t="shared" si="1"/>
        <v>0</v>
      </c>
      <c r="K41" s="155"/>
    </row>
    <row r="42" spans="1:11" ht="12.75">
      <c r="A42" s="151"/>
      <c r="B42" s="152"/>
      <c r="C42" s="152"/>
      <c r="D42" s="152"/>
      <c r="E42" s="153">
        <v>32233</v>
      </c>
      <c r="F42" s="154" t="s">
        <v>28</v>
      </c>
      <c r="G42" s="155">
        <v>21000</v>
      </c>
      <c r="H42" s="155"/>
      <c r="I42" s="149">
        <f t="shared" si="0"/>
        <v>21000</v>
      </c>
      <c r="J42" s="146">
        <f t="shared" si="1"/>
        <v>-7300</v>
      </c>
      <c r="K42" s="155">
        <v>13700</v>
      </c>
    </row>
    <row r="43" spans="1:11" ht="12.75">
      <c r="A43" s="151"/>
      <c r="B43" s="152"/>
      <c r="C43" s="152"/>
      <c r="D43" s="152"/>
      <c r="E43" s="153">
        <v>32234</v>
      </c>
      <c r="F43" s="154" t="s">
        <v>29</v>
      </c>
      <c r="G43" s="155">
        <v>18000</v>
      </c>
      <c r="H43" s="155"/>
      <c r="I43" s="149">
        <f t="shared" si="0"/>
        <v>18000</v>
      </c>
      <c r="J43" s="146">
        <f t="shared" si="1"/>
        <v>2300</v>
      </c>
      <c r="K43" s="155">
        <v>20300</v>
      </c>
    </row>
    <row r="44" spans="1:11" ht="25.5">
      <c r="A44" s="151"/>
      <c r="B44" s="152"/>
      <c r="C44" s="152"/>
      <c r="D44" s="152"/>
      <c r="E44" s="153">
        <v>32239</v>
      </c>
      <c r="F44" s="154" t="s">
        <v>30</v>
      </c>
      <c r="G44" s="155"/>
      <c r="H44" s="155"/>
      <c r="I44" s="149">
        <f t="shared" si="0"/>
        <v>0</v>
      </c>
      <c r="J44" s="146">
        <f t="shared" si="1"/>
        <v>0</v>
      </c>
      <c r="K44" s="155"/>
    </row>
    <row r="45" spans="1:11" ht="12.75">
      <c r="A45" s="151"/>
      <c r="B45" s="152"/>
      <c r="C45" s="152"/>
      <c r="D45" s="141">
        <v>3224</v>
      </c>
      <c r="E45" s="142"/>
      <c r="F45" s="143" t="s">
        <v>31</v>
      </c>
      <c r="G45" s="150">
        <f>SUM(G46:G49)</f>
        <v>22000</v>
      </c>
      <c r="H45" s="150">
        <f>SUM(H46:H49)</f>
        <v>0</v>
      </c>
      <c r="I45" s="150">
        <f t="shared" si="0"/>
        <v>22000</v>
      </c>
      <c r="J45" s="146">
        <f t="shared" si="1"/>
        <v>-17400</v>
      </c>
      <c r="K45" s="150">
        <f>SUM(K46:K49)</f>
        <v>4600</v>
      </c>
    </row>
    <row r="46" spans="1:11" ht="25.5">
      <c r="A46" s="151"/>
      <c r="B46" s="152"/>
      <c r="C46" s="152"/>
      <c r="D46" s="152"/>
      <c r="E46" s="153">
        <v>32241</v>
      </c>
      <c r="F46" s="154" t="s">
        <v>32</v>
      </c>
      <c r="G46" s="155">
        <v>2000</v>
      </c>
      <c r="H46" s="155"/>
      <c r="I46" s="149">
        <f t="shared" si="0"/>
        <v>2000</v>
      </c>
      <c r="J46" s="146">
        <f t="shared" si="1"/>
        <v>-1400</v>
      </c>
      <c r="K46" s="155">
        <v>600</v>
      </c>
    </row>
    <row r="47" spans="1:11" ht="25.5">
      <c r="A47" s="151"/>
      <c r="B47" s="152"/>
      <c r="C47" s="152"/>
      <c r="D47" s="152"/>
      <c r="E47" s="153">
        <v>32242</v>
      </c>
      <c r="F47" s="154" t="s">
        <v>33</v>
      </c>
      <c r="G47" s="155">
        <v>16000</v>
      </c>
      <c r="H47" s="155"/>
      <c r="I47" s="149">
        <f t="shared" si="0"/>
        <v>16000</v>
      </c>
      <c r="J47" s="146">
        <f t="shared" si="1"/>
        <v>-13850</v>
      </c>
      <c r="K47" s="155">
        <v>2150</v>
      </c>
    </row>
    <row r="48" spans="1:11" ht="25.5">
      <c r="A48" s="151"/>
      <c r="B48" s="152"/>
      <c r="C48" s="152"/>
      <c r="D48" s="152"/>
      <c r="E48" s="156">
        <v>32243</v>
      </c>
      <c r="F48" s="154" t="s">
        <v>34</v>
      </c>
      <c r="G48" s="155">
        <v>4000</v>
      </c>
      <c r="H48" s="155"/>
      <c r="I48" s="149">
        <f t="shared" si="0"/>
        <v>4000</v>
      </c>
      <c r="J48" s="146">
        <f t="shared" si="1"/>
        <v>-2150</v>
      </c>
      <c r="K48" s="155">
        <v>1850</v>
      </c>
    </row>
    <row r="49" spans="1:11" ht="12.75">
      <c r="A49" s="151"/>
      <c r="B49" s="152"/>
      <c r="C49" s="152"/>
      <c r="D49" s="152"/>
      <c r="E49" s="156">
        <v>32244</v>
      </c>
      <c r="F49" s="157" t="s">
        <v>35</v>
      </c>
      <c r="G49" s="155"/>
      <c r="H49" s="155"/>
      <c r="I49" s="149">
        <f t="shared" si="0"/>
        <v>0</v>
      </c>
      <c r="J49" s="146">
        <f t="shared" si="1"/>
        <v>0</v>
      </c>
      <c r="K49" s="155"/>
    </row>
    <row r="50" spans="1:11" ht="12.75" hidden="1">
      <c r="A50" s="151"/>
      <c r="B50" s="152"/>
      <c r="C50" s="152"/>
      <c r="D50" s="141">
        <v>3227</v>
      </c>
      <c r="E50" s="158"/>
      <c r="F50" s="159" t="s">
        <v>22</v>
      </c>
      <c r="G50" s="160"/>
      <c r="H50" s="155"/>
      <c r="I50" s="149"/>
      <c r="J50" s="146"/>
      <c r="K50" s="155"/>
    </row>
    <row r="51" spans="1:11" ht="12.75" hidden="1">
      <c r="A51" s="151"/>
      <c r="B51" s="152"/>
      <c r="C51" s="152"/>
      <c r="D51" s="152"/>
      <c r="E51" s="156">
        <v>32271</v>
      </c>
      <c r="F51" s="157" t="s">
        <v>22</v>
      </c>
      <c r="G51" s="155"/>
      <c r="H51" s="155"/>
      <c r="I51" s="149"/>
      <c r="J51" s="146"/>
      <c r="K51" s="155"/>
    </row>
    <row r="52" spans="1:11" s="147" customFormat="1" ht="12.75">
      <c r="A52" s="140"/>
      <c r="B52" s="141"/>
      <c r="C52" s="141"/>
      <c r="D52" s="141">
        <v>3225</v>
      </c>
      <c r="E52" s="142"/>
      <c r="F52" s="143" t="s">
        <v>36</v>
      </c>
      <c r="G52" s="150">
        <f>SUM(G53:G54)</f>
        <v>4000</v>
      </c>
      <c r="H52" s="150">
        <f>SUM(H53:H54)</f>
        <v>0</v>
      </c>
      <c r="I52" s="150">
        <f t="shared" si="0"/>
        <v>4000</v>
      </c>
      <c r="J52" s="146">
        <f t="shared" si="1"/>
        <v>1600</v>
      </c>
      <c r="K52" s="150">
        <f>SUM(K53:K54)</f>
        <v>5600</v>
      </c>
    </row>
    <row r="53" spans="1:11" ht="12.75">
      <c r="A53" s="151"/>
      <c r="B53" s="152"/>
      <c r="C53" s="152"/>
      <c r="D53" s="152"/>
      <c r="E53" s="153">
        <v>32251</v>
      </c>
      <c r="F53" s="154" t="s">
        <v>37</v>
      </c>
      <c r="G53" s="155">
        <v>2000</v>
      </c>
      <c r="H53" s="155"/>
      <c r="I53" s="149">
        <f t="shared" si="0"/>
        <v>2000</v>
      </c>
      <c r="J53" s="146">
        <f t="shared" si="1"/>
        <v>3600</v>
      </c>
      <c r="K53" s="155">
        <v>5600</v>
      </c>
    </row>
    <row r="54" spans="1:11" ht="12.75">
      <c r="A54" s="151"/>
      <c r="B54" s="152"/>
      <c r="C54" s="152"/>
      <c r="D54" s="152"/>
      <c r="E54" s="153">
        <v>32252</v>
      </c>
      <c r="F54" s="154" t="s">
        <v>38</v>
      </c>
      <c r="G54" s="155">
        <v>2000</v>
      </c>
      <c r="H54" s="155"/>
      <c r="I54" s="149">
        <f t="shared" si="0"/>
        <v>2000</v>
      </c>
      <c r="J54" s="146">
        <f t="shared" si="1"/>
        <v>-2000</v>
      </c>
      <c r="K54" s="155"/>
    </row>
    <row r="55" spans="1:11" ht="12.75">
      <c r="A55" s="151"/>
      <c r="B55" s="152"/>
      <c r="C55" s="152"/>
      <c r="D55" s="141">
        <v>3227</v>
      </c>
      <c r="E55" s="158"/>
      <c r="F55" s="159" t="s">
        <v>22</v>
      </c>
      <c r="G55" s="160">
        <f>SUM(G56)</f>
        <v>0</v>
      </c>
      <c r="H55" s="155"/>
      <c r="I55" s="149"/>
      <c r="J55" s="146">
        <f t="shared" si="1"/>
        <v>0</v>
      </c>
      <c r="K55" s="155">
        <v>0</v>
      </c>
    </row>
    <row r="56" spans="1:11" ht="12.75">
      <c r="A56" s="151"/>
      <c r="B56" s="152"/>
      <c r="C56" s="152"/>
      <c r="D56" s="152"/>
      <c r="E56" s="156">
        <v>32271</v>
      </c>
      <c r="F56" s="157" t="s">
        <v>22</v>
      </c>
      <c r="G56" s="155"/>
      <c r="H56" s="155"/>
      <c r="I56" s="149"/>
      <c r="J56" s="146">
        <f t="shared" si="1"/>
        <v>0</v>
      </c>
      <c r="K56" s="155"/>
    </row>
    <row r="57" spans="1:11" ht="12.75">
      <c r="A57" s="140"/>
      <c r="B57" s="141"/>
      <c r="C57" s="141">
        <v>323</v>
      </c>
      <c r="D57" s="141"/>
      <c r="E57" s="142"/>
      <c r="F57" s="143" t="s">
        <v>39</v>
      </c>
      <c r="G57" s="148">
        <f>G58+G64+G69+G75+G83+G88+G93+G103+G107</f>
        <v>239800</v>
      </c>
      <c r="H57" s="148">
        <f>H58+H64+H69+H75+H83+H88+H93+H103+H107</f>
        <v>0</v>
      </c>
      <c r="I57" s="149">
        <f t="shared" si="0"/>
        <v>239800</v>
      </c>
      <c r="J57" s="146">
        <f t="shared" si="1"/>
        <v>28240</v>
      </c>
      <c r="K57" s="148">
        <f>K58+K64+K69+K75+K83+K88+K93+K103+K107</f>
        <v>268040</v>
      </c>
    </row>
    <row r="58" spans="1:11" s="147" customFormat="1" ht="12.75">
      <c r="A58" s="140"/>
      <c r="B58" s="141"/>
      <c r="C58" s="141"/>
      <c r="D58" s="141">
        <v>3231</v>
      </c>
      <c r="E58" s="142"/>
      <c r="F58" s="143" t="s">
        <v>40</v>
      </c>
      <c r="G58" s="150">
        <f>SUM(G59:G63)</f>
        <v>84500</v>
      </c>
      <c r="H58" s="150">
        <f>SUM(H59:H63)</f>
        <v>0</v>
      </c>
      <c r="I58" s="150">
        <f t="shared" si="0"/>
        <v>84500</v>
      </c>
      <c r="J58" s="146">
        <f t="shared" si="1"/>
        <v>1800</v>
      </c>
      <c r="K58" s="150">
        <f>SUM(K59:K63)</f>
        <v>86300</v>
      </c>
    </row>
    <row r="59" spans="1:11" ht="12.75">
      <c r="A59" s="151"/>
      <c r="B59" s="152"/>
      <c r="C59" s="152"/>
      <c r="D59" s="152"/>
      <c r="E59" s="153">
        <v>32311</v>
      </c>
      <c r="F59" s="154" t="s">
        <v>41</v>
      </c>
      <c r="G59" s="155">
        <v>35000</v>
      </c>
      <c r="H59" s="155"/>
      <c r="I59" s="149">
        <f t="shared" si="0"/>
        <v>35000</v>
      </c>
      <c r="J59" s="146">
        <f t="shared" si="1"/>
        <v>-5400</v>
      </c>
      <c r="K59" s="155">
        <v>29600</v>
      </c>
    </row>
    <row r="60" spans="1:11" ht="12.75">
      <c r="A60" s="151"/>
      <c r="B60" s="152"/>
      <c r="C60" s="152"/>
      <c r="D60" s="152"/>
      <c r="E60" s="153">
        <v>32312</v>
      </c>
      <c r="F60" s="154" t="s">
        <v>42</v>
      </c>
      <c r="G60" s="155">
        <v>1500</v>
      </c>
      <c r="H60" s="155"/>
      <c r="I60" s="149">
        <f t="shared" si="0"/>
        <v>1500</v>
      </c>
      <c r="J60" s="146">
        <f t="shared" si="1"/>
        <v>2200</v>
      </c>
      <c r="K60" s="155">
        <v>3700</v>
      </c>
    </row>
    <row r="61" spans="1:11" ht="12.75">
      <c r="A61" s="151"/>
      <c r="B61" s="152"/>
      <c r="C61" s="152"/>
      <c r="D61" s="152"/>
      <c r="E61" s="153">
        <v>32313</v>
      </c>
      <c r="F61" s="154" t="s">
        <v>43</v>
      </c>
      <c r="G61" s="155">
        <v>48000</v>
      </c>
      <c r="H61" s="155"/>
      <c r="I61" s="149">
        <f t="shared" si="0"/>
        <v>48000</v>
      </c>
      <c r="J61" s="146">
        <f t="shared" si="1"/>
        <v>5000</v>
      </c>
      <c r="K61" s="155">
        <v>53000</v>
      </c>
    </row>
    <row r="62" spans="1:11" ht="12.75">
      <c r="A62" s="151"/>
      <c r="B62" s="152"/>
      <c r="C62" s="152"/>
      <c r="D62" s="152"/>
      <c r="E62" s="153">
        <v>32314</v>
      </c>
      <c r="F62" s="154" t="s">
        <v>44</v>
      </c>
      <c r="G62" s="155"/>
      <c r="H62" s="155"/>
      <c r="I62" s="149">
        <f t="shared" si="0"/>
        <v>0</v>
      </c>
      <c r="J62" s="146">
        <f t="shared" si="1"/>
        <v>0</v>
      </c>
      <c r="K62" s="155"/>
    </row>
    <row r="63" spans="1:11" ht="12.75">
      <c r="A63" s="151"/>
      <c r="B63" s="152"/>
      <c r="C63" s="152"/>
      <c r="D63" s="152"/>
      <c r="E63" s="153">
        <v>32319</v>
      </c>
      <c r="F63" s="154" t="s">
        <v>45</v>
      </c>
      <c r="G63" s="155"/>
      <c r="H63" s="155"/>
      <c r="I63" s="149">
        <f t="shared" si="0"/>
        <v>0</v>
      </c>
      <c r="J63" s="146">
        <f t="shared" si="1"/>
        <v>0</v>
      </c>
      <c r="K63" s="155"/>
    </row>
    <row r="64" spans="1:11" s="147" customFormat="1" ht="12.75">
      <c r="A64" s="140"/>
      <c r="B64" s="141"/>
      <c r="C64" s="141"/>
      <c r="D64" s="141">
        <v>3232</v>
      </c>
      <c r="E64" s="142"/>
      <c r="F64" s="143" t="s">
        <v>46</v>
      </c>
      <c r="G64" s="150">
        <f>SUM(G65:G68)</f>
        <v>47000</v>
      </c>
      <c r="H64" s="150">
        <f>SUM(H65:H68)</f>
        <v>0</v>
      </c>
      <c r="I64" s="150">
        <f t="shared" si="0"/>
        <v>47000</v>
      </c>
      <c r="J64" s="146">
        <f t="shared" si="1"/>
        <v>6730</v>
      </c>
      <c r="K64" s="150">
        <f>SUM(K65:K68)</f>
        <v>53730</v>
      </c>
    </row>
    <row r="65" spans="1:11" ht="25.5">
      <c r="A65" s="151"/>
      <c r="B65" s="152"/>
      <c r="C65" s="152"/>
      <c r="D65" s="152"/>
      <c r="E65" s="153">
        <v>32321</v>
      </c>
      <c r="F65" s="154" t="s">
        <v>47</v>
      </c>
      <c r="G65" s="155">
        <v>7000</v>
      </c>
      <c r="H65" s="155"/>
      <c r="I65" s="149">
        <f t="shared" si="0"/>
        <v>7000</v>
      </c>
      <c r="J65" s="146">
        <f t="shared" si="1"/>
        <v>-5170</v>
      </c>
      <c r="K65" s="155">
        <v>1830</v>
      </c>
    </row>
    <row r="66" spans="1:11" ht="25.5">
      <c r="A66" s="151"/>
      <c r="B66" s="152"/>
      <c r="C66" s="152"/>
      <c r="D66" s="152"/>
      <c r="E66" s="153">
        <v>32322</v>
      </c>
      <c r="F66" s="154" t="s">
        <v>48</v>
      </c>
      <c r="G66" s="155">
        <v>35000</v>
      </c>
      <c r="H66" s="155"/>
      <c r="I66" s="149">
        <f t="shared" si="0"/>
        <v>35000</v>
      </c>
      <c r="J66" s="146">
        <f t="shared" si="1"/>
        <v>7700</v>
      </c>
      <c r="K66" s="155">
        <v>42700</v>
      </c>
    </row>
    <row r="67" spans="1:11" ht="25.5">
      <c r="A67" s="151"/>
      <c r="B67" s="152"/>
      <c r="C67" s="152"/>
      <c r="D67" s="152"/>
      <c r="E67" s="153">
        <v>32323</v>
      </c>
      <c r="F67" s="154" t="s">
        <v>49</v>
      </c>
      <c r="G67" s="155">
        <v>5000</v>
      </c>
      <c r="H67" s="155"/>
      <c r="I67" s="149">
        <f t="shared" si="0"/>
        <v>5000</v>
      </c>
      <c r="J67" s="146">
        <f t="shared" si="1"/>
        <v>4200</v>
      </c>
      <c r="K67" s="155">
        <v>9200</v>
      </c>
    </row>
    <row r="68" spans="1:11" ht="12.75">
      <c r="A68" s="151"/>
      <c r="B68" s="152"/>
      <c r="C68" s="152"/>
      <c r="D68" s="152"/>
      <c r="E68" s="153">
        <v>32329</v>
      </c>
      <c r="F68" s="154" t="s">
        <v>50</v>
      </c>
      <c r="G68" s="155"/>
      <c r="H68" s="155"/>
      <c r="I68" s="149">
        <f t="shared" si="0"/>
        <v>0</v>
      </c>
      <c r="J68" s="146">
        <f t="shared" si="1"/>
        <v>0</v>
      </c>
      <c r="K68" s="155"/>
    </row>
    <row r="69" spans="1:11" s="147" customFormat="1" ht="12.75">
      <c r="A69" s="140"/>
      <c r="B69" s="141"/>
      <c r="C69" s="141"/>
      <c r="D69" s="141">
        <v>3233</v>
      </c>
      <c r="E69" s="142"/>
      <c r="F69" s="143" t="s">
        <v>51</v>
      </c>
      <c r="G69" s="150">
        <f>SUM(G70:G74)</f>
        <v>2000</v>
      </c>
      <c r="H69" s="150">
        <f>SUM(H70:H74)</f>
        <v>0</v>
      </c>
      <c r="I69" s="150">
        <f t="shared" si="0"/>
        <v>2000</v>
      </c>
      <c r="J69" s="146">
        <f t="shared" si="1"/>
        <v>410</v>
      </c>
      <c r="K69" s="150">
        <f>SUM(K70:K74)</f>
        <v>2410</v>
      </c>
    </row>
    <row r="70" spans="1:11" ht="12.75">
      <c r="A70" s="151"/>
      <c r="B70" s="152"/>
      <c r="C70" s="152"/>
      <c r="D70" s="152"/>
      <c r="E70" s="153">
        <v>32331</v>
      </c>
      <c r="F70" s="154" t="s">
        <v>52</v>
      </c>
      <c r="G70" s="155"/>
      <c r="H70" s="155"/>
      <c r="I70" s="149">
        <f t="shared" si="0"/>
        <v>0</v>
      </c>
      <c r="J70" s="146">
        <f t="shared" si="1"/>
        <v>0</v>
      </c>
      <c r="K70" s="155"/>
    </row>
    <row r="71" spans="1:11" ht="12.75">
      <c r="A71" s="151"/>
      <c r="B71" s="152"/>
      <c r="C71" s="152"/>
      <c r="D71" s="152"/>
      <c r="E71" s="153">
        <v>32332</v>
      </c>
      <c r="F71" s="154" t="s">
        <v>53</v>
      </c>
      <c r="G71" s="155">
        <v>1000</v>
      </c>
      <c r="H71" s="155"/>
      <c r="I71" s="149">
        <f aca="true" t="shared" si="2" ref="I71:I134">G71+H71</f>
        <v>1000</v>
      </c>
      <c r="J71" s="146">
        <f t="shared" si="1"/>
        <v>1410</v>
      </c>
      <c r="K71" s="155">
        <v>2410</v>
      </c>
    </row>
    <row r="72" spans="1:11" ht="12.75">
      <c r="A72" s="151"/>
      <c r="B72" s="152"/>
      <c r="C72" s="152"/>
      <c r="D72" s="152"/>
      <c r="E72" s="153">
        <v>32333</v>
      </c>
      <c r="F72" s="154" t="s">
        <v>54</v>
      </c>
      <c r="G72" s="155"/>
      <c r="H72" s="155"/>
      <c r="I72" s="149">
        <f t="shared" si="2"/>
        <v>0</v>
      </c>
      <c r="J72" s="146">
        <f t="shared" si="1"/>
        <v>0</v>
      </c>
      <c r="K72" s="155"/>
    </row>
    <row r="73" spans="1:11" ht="12.75">
      <c r="A73" s="151"/>
      <c r="B73" s="152"/>
      <c r="C73" s="152"/>
      <c r="D73" s="152"/>
      <c r="E73" s="153">
        <v>32334</v>
      </c>
      <c r="F73" s="154" t="s">
        <v>55</v>
      </c>
      <c r="G73" s="155"/>
      <c r="H73" s="155"/>
      <c r="I73" s="149">
        <f t="shared" si="2"/>
        <v>0</v>
      </c>
      <c r="J73" s="146">
        <f t="shared" si="1"/>
        <v>0</v>
      </c>
      <c r="K73" s="155"/>
    </row>
    <row r="74" spans="1:11" ht="12.75">
      <c r="A74" s="151"/>
      <c r="B74" s="152"/>
      <c r="C74" s="152"/>
      <c r="D74" s="152"/>
      <c r="E74" s="153">
        <v>32339</v>
      </c>
      <c r="F74" s="154" t="s">
        <v>56</v>
      </c>
      <c r="G74" s="155">
        <v>1000</v>
      </c>
      <c r="H74" s="155"/>
      <c r="I74" s="149">
        <f t="shared" si="2"/>
        <v>1000</v>
      </c>
      <c r="J74" s="146">
        <f t="shared" si="1"/>
        <v>-1000</v>
      </c>
      <c r="K74" s="155"/>
    </row>
    <row r="75" spans="1:11" s="147" customFormat="1" ht="12.75">
      <c r="A75" s="140"/>
      <c r="B75" s="141"/>
      <c r="C75" s="141"/>
      <c r="D75" s="141">
        <v>3234</v>
      </c>
      <c r="E75" s="142"/>
      <c r="F75" s="143" t="s">
        <v>57</v>
      </c>
      <c r="G75" s="150">
        <f>SUM(G76:G82)</f>
        <v>11800</v>
      </c>
      <c r="H75" s="150">
        <f>SUM(H76:H82)</f>
        <v>0</v>
      </c>
      <c r="I75" s="150">
        <f t="shared" si="2"/>
        <v>11800</v>
      </c>
      <c r="J75" s="146">
        <f t="shared" si="1"/>
        <v>-650</v>
      </c>
      <c r="K75" s="150">
        <f>SUM(K76:K82)</f>
        <v>11150</v>
      </c>
    </row>
    <row r="76" spans="1:11" ht="12.75">
      <c r="A76" s="151"/>
      <c r="B76" s="152"/>
      <c r="C76" s="152"/>
      <c r="D76" s="152"/>
      <c r="E76" s="153">
        <v>32341</v>
      </c>
      <c r="F76" s="154" t="s">
        <v>58</v>
      </c>
      <c r="G76" s="155">
        <v>2000</v>
      </c>
      <c r="H76" s="155"/>
      <c r="I76" s="149">
        <f t="shared" si="2"/>
        <v>2000</v>
      </c>
      <c r="J76" s="146">
        <f aca="true" t="shared" si="3" ref="J76:J141">K76-G76</f>
        <v>-1150</v>
      </c>
      <c r="K76" s="155">
        <v>850</v>
      </c>
    </row>
    <row r="77" spans="1:11" ht="12.75">
      <c r="A77" s="151"/>
      <c r="B77" s="152"/>
      <c r="C77" s="152"/>
      <c r="D77" s="152"/>
      <c r="E77" s="153">
        <v>32342</v>
      </c>
      <c r="F77" s="154" t="s">
        <v>59</v>
      </c>
      <c r="G77" s="155">
        <v>4400</v>
      </c>
      <c r="H77" s="155"/>
      <c r="I77" s="149">
        <f t="shared" si="2"/>
        <v>4400</v>
      </c>
      <c r="J77" s="146">
        <f t="shared" si="3"/>
        <v>-50</v>
      </c>
      <c r="K77" s="155">
        <v>4350</v>
      </c>
    </row>
    <row r="78" spans="1:11" ht="12.75">
      <c r="A78" s="151"/>
      <c r="B78" s="152"/>
      <c r="C78" s="152"/>
      <c r="D78" s="152"/>
      <c r="E78" s="153">
        <v>32343</v>
      </c>
      <c r="F78" s="154" t="s">
        <v>60</v>
      </c>
      <c r="G78" s="155"/>
      <c r="H78" s="155"/>
      <c r="I78" s="149">
        <f t="shared" si="2"/>
        <v>0</v>
      </c>
      <c r="J78" s="146">
        <f t="shared" si="3"/>
        <v>0</v>
      </c>
      <c r="K78" s="155"/>
    </row>
    <row r="79" spans="1:11" ht="12.75">
      <c r="A79" s="151"/>
      <c r="B79" s="152"/>
      <c r="C79" s="152"/>
      <c r="D79" s="152"/>
      <c r="E79" s="153">
        <v>32344</v>
      </c>
      <c r="F79" s="154" t="s">
        <v>61</v>
      </c>
      <c r="G79" s="155">
        <v>900</v>
      </c>
      <c r="H79" s="155"/>
      <c r="I79" s="149">
        <f t="shared" si="2"/>
        <v>900</v>
      </c>
      <c r="J79" s="146">
        <f t="shared" si="3"/>
        <v>50</v>
      </c>
      <c r="K79" s="155">
        <v>950</v>
      </c>
    </row>
    <row r="80" spans="1:11" ht="12.75" hidden="1">
      <c r="A80" s="151"/>
      <c r="B80" s="152"/>
      <c r="C80" s="152"/>
      <c r="D80" s="152"/>
      <c r="E80" s="153">
        <v>32345</v>
      </c>
      <c r="F80" s="154" t="s">
        <v>159</v>
      </c>
      <c r="G80" s="155"/>
      <c r="H80" s="155"/>
      <c r="I80" s="149">
        <f t="shared" si="2"/>
        <v>0</v>
      </c>
      <c r="J80" s="146">
        <f t="shared" si="3"/>
        <v>0</v>
      </c>
      <c r="K80" s="155"/>
    </row>
    <row r="81" spans="1:11" ht="12.75" hidden="1">
      <c r="A81" s="151"/>
      <c r="B81" s="152"/>
      <c r="C81" s="152"/>
      <c r="D81" s="152"/>
      <c r="E81" s="153">
        <v>32346</v>
      </c>
      <c r="F81" s="154" t="s">
        <v>62</v>
      </c>
      <c r="G81" s="155"/>
      <c r="H81" s="155"/>
      <c r="I81" s="149">
        <f t="shared" si="2"/>
        <v>0</v>
      </c>
      <c r="J81" s="146">
        <f t="shared" si="3"/>
        <v>0</v>
      </c>
      <c r="K81" s="155"/>
    </row>
    <row r="82" spans="1:11" ht="12.75">
      <c r="A82" s="151"/>
      <c r="B82" s="152"/>
      <c r="C82" s="152"/>
      <c r="D82" s="152"/>
      <c r="E82" s="153">
        <v>32349</v>
      </c>
      <c r="F82" s="154" t="s">
        <v>63</v>
      </c>
      <c r="G82" s="155">
        <v>4500</v>
      </c>
      <c r="H82" s="155"/>
      <c r="I82" s="149">
        <f t="shared" si="2"/>
        <v>4500</v>
      </c>
      <c r="J82" s="146">
        <f t="shared" si="3"/>
        <v>500</v>
      </c>
      <c r="K82" s="155">
        <v>5000</v>
      </c>
    </row>
    <row r="83" spans="1:11" ht="12.75">
      <c r="A83" s="151"/>
      <c r="B83" s="152"/>
      <c r="C83" s="152"/>
      <c r="D83" s="141">
        <v>3235</v>
      </c>
      <c r="E83" s="142"/>
      <c r="F83" s="143" t="s">
        <v>64</v>
      </c>
      <c r="G83" s="150">
        <f>SUM(G84:G87)</f>
        <v>0</v>
      </c>
      <c r="H83" s="150">
        <f>SUM(H84:H87)</f>
        <v>0</v>
      </c>
      <c r="I83" s="150">
        <f t="shared" si="2"/>
        <v>0</v>
      </c>
      <c r="J83" s="146">
        <f t="shared" si="3"/>
        <v>0</v>
      </c>
      <c r="K83" s="150">
        <f>SUM(K84:K87)</f>
        <v>0</v>
      </c>
    </row>
    <row r="84" spans="1:11" ht="12.75">
      <c r="A84" s="151"/>
      <c r="B84" s="152"/>
      <c r="C84" s="152"/>
      <c r="D84" s="152"/>
      <c r="E84" s="153">
        <v>32351</v>
      </c>
      <c r="F84" s="154" t="s">
        <v>65</v>
      </c>
      <c r="G84" s="155"/>
      <c r="H84" s="155"/>
      <c r="I84" s="149">
        <f t="shared" si="2"/>
        <v>0</v>
      </c>
      <c r="J84" s="146">
        <f t="shared" si="3"/>
        <v>0</v>
      </c>
      <c r="K84" s="155"/>
    </row>
    <row r="85" spans="1:11" ht="12.75">
      <c r="A85" s="151"/>
      <c r="B85" s="152"/>
      <c r="C85" s="152"/>
      <c r="D85" s="152"/>
      <c r="E85" s="153">
        <v>32352</v>
      </c>
      <c r="F85" s="154" t="s">
        <v>66</v>
      </c>
      <c r="G85" s="155"/>
      <c r="H85" s="155"/>
      <c r="I85" s="149">
        <f t="shared" si="2"/>
        <v>0</v>
      </c>
      <c r="J85" s="146">
        <f t="shared" si="3"/>
        <v>0</v>
      </c>
      <c r="K85" s="155"/>
    </row>
    <row r="86" spans="1:11" ht="12.75">
      <c r="A86" s="151"/>
      <c r="B86" s="152"/>
      <c r="C86" s="152"/>
      <c r="D86" s="152"/>
      <c r="E86" s="153">
        <v>32353</v>
      </c>
      <c r="F86" s="154" t="s">
        <v>67</v>
      </c>
      <c r="G86" s="155"/>
      <c r="H86" s="155"/>
      <c r="I86" s="149">
        <f t="shared" si="2"/>
        <v>0</v>
      </c>
      <c r="J86" s="146">
        <f t="shared" si="3"/>
        <v>0</v>
      </c>
      <c r="K86" s="155"/>
    </row>
    <row r="87" spans="1:11" ht="12.75">
      <c r="A87" s="151"/>
      <c r="B87" s="152"/>
      <c r="C87" s="152"/>
      <c r="D87" s="152"/>
      <c r="E87" s="153">
        <v>32359</v>
      </c>
      <c r="F87" s="154" t="s">
        <v>68</v>
      </c>
      <c r="G87" s="155"/>
      <c r="H87" s="155"/>
      <c r="I87" s="149">
        <f t="shared" si="2"/>
        <v>0</v>
      </c>
      <c r="J87" s="146">
        <f t="shared" si="3"/>
        <v>0</v>
      </c>
      <c r="K87" s="155"/>
    </row>
    <row r="88" spans="1:11" ht="12.75">
      <c r="A88" s="140"/>
      <c r="B88" s="141"/>
      <c r="C88" s="141"/>
      <c r="D88" s="141">
        <v>3236</v>
      </c>
      <c r="E88" s="142"/>
      <c r="F88" s="143" t="s">
        <v>69</v>
      </c>
      <c r="G88" s="150">
        <f>SUM(G89:G92)</f>
        <v>0</v>
      </c>
      <c r="H88" s="150">
        <f>SUM(H89:H92)</f>
        <v>0</v>
      </c>
      <c r="I88" s="150">
        <f t="shared" si="2"/>
        <v>0</v>
      </c>
      <c r="J88" s="146">
        <f t="shared" si="3"/>
        <v>0</v>
      </c>
      <c r="K88" s="150">
        <f>SUM(K89:K92)</f>
        <v>0</v>
      </c>
    </row>
    <row r="89" spans="1:11" ht="12.75">
      <c r="A89" s="151"/>
      <c r="B89" s="152"/>
      <c r="C89" s="152"/>
      <c r="D89" s="152"/>
      <c r="E89" s="153">
        <v>32361</v>
      </c>
      <c r="F89" s="154" t="s">
        <v>70</v>
      </c>
      <c r="G89" s="155"/>
      <c r="H89" s="155"/>
      <c r="I89" s="149">
        <f t="shared" si="2"/>
        <v>0</v>
      </c>
      <c r="J89" s="146">
        <f t="shared" si="3"/>
        <v>0</v>
      </c>
      <c r="K89" s="155"/>
    </row>
    <row r="90" spans="1:11" ht="12.75">
      <c r="A90" s="151"/>
      <c r="B90" s="152"/>
      <c r="C90" s="152"/>
      <c r="D90" s="152"/>
      <c r="E90" s="153">
        <v>32362</v>
      </c>
      <c r="F90" s="154" t="s">
        <v>71</v>
      </c>
      <c r="G90" s="155"/>
      <c r="H90" s="155"/>
      <c r="I90" s="149">
        <f t="shared" si="2"/>
        <v>0</v>
      </c>
      <c r="J90" s="146">
        <f t="shared" si="3"/>
        <v>0</v>
      </c>
      <c r="K90" s="155"/>
    </row>
    <row r="91" spans="1:11" ht="12.75">
      <c r="A91" s="151"/>
      <c r="B91" s="152"/>
      <c r="C91" s="152"/>
      <c r="D91" s="152"/>
      <c r="E91" s="153">
        <v>32363</v>
      </c>
      <c r="F91" s="154" t="s">
        <v>72</v>
      </c>
      <c r="G91" s="155"/>
      <c r="H91" s="155"/>
      <c r="I91" s="149">
        <f t="shared" si="2"/>
        <v>0</v>
      </c>
      <c r="J91" s="146">
        <f t="shared" si="3"/>
        <v>0</v>
      </c>
      <c r="K91" s="155"/>
    </row>
    <row r="92" spans="1:11" ht="12.75">
      <c r="A92" s="151"/>
      <c r="B92" s="152"/>
      <c r="C92" s="152"/>
      <c r="D92" s="152"/>
      <c r="E92" s="153">
        <v>32369</v>
      </c>
      <c r="F92" s="154" t="s">
        <v>73</v>
      </c>
      <c r="G92" s="155"/>
      <c r="H92" s="155"/>
      <c r="I92" s="149">
        <f t="shared" si="2"/>
        <v>0</v>
      </c>
      <c r="J92" s="146">
        <f t="shared" si="3"/>
        <v>0</v>
      </c>
      <c r="K92" s="155"/>
    </row>
    <row r="93" spans="1:11" s="147" customFormat="1" ht="12.75">
      <c r="A93" s="140"/>
      <c r="B93" s="141"/>
      <c r="C93" s="141"/>
      <c r="D93" s="141">
        <v>3237</v>
      </c>
      <c r="E93" s="142"/>
      <c r="F93" s="143" t="s">
        <v>74</v>
      </c>
      <c r="G93" s="150">
        <f>SUM(G94:G102)</f>
        <v>5000</v>
      </c>
      <c r="H93" s="150">
        <f>SUM(H94:H102)</f>
        <v>0</v>
      </c>
      <c r="I93" s="150">
        <f t="shared" si="2"/>
        <v>5000</v>
      </c>
      <c r="J93" s="146">
        <f t="shared" si="3"/>
        <v>-4000</v>
      </c>
      <c r="K93" s="150">
        <f>SUM(K94:K102)</f>
        <v>1000</v>
      </c>
    </row>
    <row r="94" spans="1:11" ht="12.75">
      <c r="A94" s="151"/>
      <c r="B94" s="152"/>
      <c r="C94" s="152"/>
      <c r="D94" s="152"/>
      <c r="E94" s="153">
        <v>32371</v>
      </c>
      <c r="F94" s="154" t="s">
        <v>75</v>
      </c>
      <c r="G94" s="155"/>
      <c r="H94" s="155"/>
      <c r="I94" s="149">
        <f t="shared" si="2"/>
        <v>0</v>
      </c>
      <c r="J94" s="146">
        <f t="shared" si="3"/>
        <v>0</v>
      </c>
      <c r="K94" s="155"/>
    </row>
    <row r="95" spans="1:11" ht="12.75">
      <c r="A95" s="151"/>
      <c r="B95" s="152"/>
      <c r="C95" s="152"/>
      <c r="D95" s="152"/>
      <c r="E95" s="153">
        <v>32372</v>
      </c>
      <c r="F95" s="154" t="s">
        <v>76</v>
      </c>
      <c r="G95" s="155"/>
      <c r="H95" s="155"/>
      <c r="I95" s="149">
        <f t="shared" si="2"/>
        <v>0</v>
      </c>
      <c r="J95" s="146">
        <f t="shared" si="3"/>
        <v>0</v>
      </c>
      <c r="K95" s="155"/>
    </row>
    <row r="96" spans="1:11" ht="12.75">
      <c r="A96" s="151"/>
      <c r="B96" s="152"/>
      <c r="C96" s="152"/>
      <c r="D96" s="152"/>
      <c r="E96" s="153">
        <v>32373</v>
      </c>
      <c r="F96" s="154" t="s">
        <v>77</v>
      </c>
      <c r="G96" s="155"/>
      <c r="H96" s="155"/>
      <c r="I96" s="149">
        <f t="shared" si="2"/>
        <v>0</v>
      </c>
      <c r="J96" s="146">
        <f t="shared" si="3"/>
        <v>0</v>
      </c>
      <c r="K96" s="155"/>
    </row>
    <row r="97" spans="1:11" ht="12.75">
      <c r="A97" s="151"/>
      <c r="B97" s="152"/>
      <c r="C97" s="152"/>
      <c r="D97" s="152"/>
      <c r="E97" s="153">
        <v>32374</v>
      </c>
      <c r="F97" s="154" t="s">
        <v>78</v>
      </c>
      <c r="G97" s="155"/>
      <c r="H97" s="155"/>
      <c r="I97" s="149">
        <f t="shared" si="2"/>
        <v>0</v>
      </c>
      <c r="J97" s="146">
        <f t="shared" si="3"/>
        <v>0</v>
      </c>
      <c r="K97" s="155"/>
    </row>
    <row r="98" spans="1:11" ht="12.75">
      <c r="A98" s="151"/>
      <c r="B98" s="152"/>
      <c r="C98" s="152"/>
      <c r="D98" s="152"/>
      <c r="E98" s="153">
        <v>32375</v>
      </c>
      <c r="F98" s="154" t="s">
        <v>79</v>
      </c>
      <c r="G98" s="155"/>
      <c r="H98" s="155"/>
      <c r="I98" s="149">
        <f t="shared" si="2"/>
        <v>0</v>
      </c>
      <c r="J98" s="146">
        <f t="shared" si="3"/>
        <v>0</v>
      </c>
      <c r="K98" s="155"/>
    </row>
    <row r="99" spans="1:11" ht="12.75">
      <c r="A99" s="151"/>
      <c r="B99" s="152"/>
      <c r="C99" s="152"/>
      <c r="D99" s="152"/>
      <c r="E99" s="153">
        <v>32376</v>
      </c>
      <c r="F99" s="154" t="s">
        <v>80</v>
      </c>
      <c r="G99" s="155"/>
      <c r="H99" s="155"/>
      <c r="I99" s="149">
        <f t="shared" si="2"/>
        <v>0</v>
      </c>
      <c r="J99" s="146">
        <f t="shared" si="3"/>
        <v>0</v>
      </c>
      <c r="K99" s="155"/>
    </row>
    <row r="100" spans="1:11" ht="16.5" customHeight="1">
      <c r="A100" s="151"/>
      <c r="B100" s="152"/>
      <c r="C100" s="152"/>
      <c r="D100" s="152"/>
      <c r="E100" s="153">
        <v>32377</v>
      </c>
      <c r="F100" s="154" t="s">
        <v>81</v>
      </c>
      <c r="G100" s="155"/>
      <c r="H100" s="155"/>
      <c r="I100" s="149">
        <f t="shared" si="2"/>
        <v>0</v>
      </c>
      <c r="J100" s="146">
        <f t="shared" si="3"/>
        <v>0</v>
      </c>
      <c r="K100" s="155"/>
    </row>
    <row r="101" spans="1:11" ht="12.75">
      <c r="A101" s="151"/>
      <c r="B101" s="152"/>
      <c r="C101" s="152"/>
      <c r="D101" s="152"/>
      <c r="E101" s="153">
        <v>32378</v>
      </c>
      <c r="F101" s="154" t="s">
        <v>145</v>
      </c>
      <c r="G101" s="155"/>
      <c r="H101" s="155"/>
      <c r="I101" s="149">
        <f t="shared" si="2"/>
        <v>0</v>
      </c>
      <c r="J101" s="146">
        <f t="shared" si="3"/>
        <v>0</v>
      </c>
      <c r="K101" s="155"/>
    </row>
    <row r="102" spans="1:11" ht="12.75">
      <c r="A102" s="151"/>
      <c r="B102" s="152"/>
      <c r="C102" s="152"/>
      <c r="D102" s="152"/>
      <c r="E102" s="153">
        <v>32379</v>
      </c>
      <c r="F102" s="154" t="s">
        <v>82</v>
      </c>
      <c r="G102" s="155">
        <v>5000</v>
      </c>
      <c r="H102" s="155"/>
      <c r="I102" s="149">
        <f t="shared" si="2"/>
        <v>5000</v>
      </c>
      <c r="J102" s="146">
        <f t="shared" si="3"/>
        <v>-4000</v>
      </c>
      <c r="K102" s="155">
        <v>1000</v>
      </c>
    </row>
    <row r="103" spans="1:11" s="147" customFormat="1" ht="12.75">
      <c r="A103" s="140"/>
      <c r="B103" s="141"/>
      <c r="C103" s="141"/>
      <c r="D103" s="141">
        <v>3238</v>
      </c>
      <c r="E103" s="142"/>
      <c r="F103" s="143" t="s">
        <v>83</v>
      </c>
      <c r="G103" s="150">
        <f>SUM(G104:G106)</f>
        <v>2000</v>
      </c>
      <c r="H103" s="150">
        <f>SUM(H104:H106)</f>
        <v>0</v>
      </c>
      <c r="I103" s="150">
        <f t="shared" si="2"/>
        <v>2000</v>
      </c>
      <c r="J103" s="146">
        <f t="shared" si="3"/>
        <v>16200</v>
      </c>
      <c r="K103" s="150">
        <f>SUM(K104:K106)</f>
        <v>18200</v>
      </c>
    </row>
    <row r="104" spans="1:11" ht="12.75">
      <c r="A104" s="151"/>
      <c r="B104" s="152"/>
      <c r="C104" s="152"/>
      <c r="D104" s="152"/>
      <c r="E104" s="153">
        <v>32381</v>
      </c>
      <c r="F104" s="154" t="s">
        <v>84</v>
      </c>
      <c r="G104" s="155"/>
      <c r="H104" s="155"/>
      <c r="I104" s="149">
        <f t="shared" si="2"/>
        <v>0</v>
      </c>
      <c r="J104" s="146">
        <f t="shared" si="3"/>
        <v>0</v>
      </c>
      <c r="K104" s="155"/>
    </row>
    <row r="105" spans="1:11" ht="12.75">
      <c r="A105" s="151"/>
      <c r="B105" s="152"/>
      <c r="C105" s="152"/>
      <c r="D105" s="152"/>
      <c r="E105" s="153">
        <v>32382</v>
      </c>
      <c r="F105" s="154" t="s">
        <v>85</v>
      </c>
      <c r="G105" s="155"/>
      <c r="H105" s="155"/>
      <c r="I105" s="149">
        <f t="shared" si="2"/>
        <v>0</v>
      </c>
      <c r="J105" s="146">
        <f t="shared" si="3"/>
        <v>0</v>
      </c>
      <c r="K105" s="155"/>
    </row>
    <row r="106" spans="1:11" ht="12.75">
      <c r="A106" s="151"/>
      <c r="B106" s="152"/>
      <c r="C106" s="152"/>
      <c r="D106" s="152"/>
      <c r="E106" s="153">
        <v>32389</v>
      </c>
      <c r="F106" s="154" t="s">
        <v>86</v>
      </c>
      <c r="G106" s="155">
        <v>2000</v>
      </c>
      <c r="H106" s="155"/>
      <c r="I106" s="149">
        <f t="shared" si="2"/>
        <v>2000</v>
      </c>
      <c r="J106" s="146">
        <f t="shared" si="3"/>
        <v>16200</v>
      </c>
      <c r="K106" s="155">
        <v>18200</v>
      </c>
    </row>
    <row r="107" spans="1:11" ht="12.75">
      <c r="A107" s="151"/>
      <c r="B107" s="152"/>
      <c r="C107" s="152"/>
      <c r="D107" s="141">
        <v>3239</v>
      </c>
      <c r="E107" s="142"/>
      <c r="F107" s="143" t="s">
        <v>87</v>
      </c>
      <c r="G107" s="150">
        <f>SUM(G108:G114)</f>
        <v>87500</v>
      </c>
      <c r="H107" s="150">
        <f>SUM(H108:H114)</f>
        <v>0</v>
      </c>
      <c r="I107" s="150">
        <f t="shared" si="2"/>
        <v>87500</v>
      </c>
      <c r="J107" s="146">
        <f t="shared" si="3"/>
        <v>7750</v>
      </c>
      <c r="K107" s="150">
        <f>SUM(K108:K114)</f>
        <v>95250</v>
      </c>
    </row>
    <row r="108" spans="1:11" ht="25.5">
      <c r="A108" s="151"/>
      <c r="B108" s="152"/>
      <c r="C108" s="152"/>
      <c r="D108" s="152"/>
      <c r="E108" s="153">
        <v>32391</v>
      </c>
      <c r="F108" s="154" t="s">
        <v>88</v>
      </c>
      <c r="G108" s="155">
        <v>500</v>
      </c>
      <c r="H108" s="155"/>
      <c r="I108" s="149">
        <f t="shared" si="2"/>
        <v>500</v>
      </c>
      <c r="J108" s="146">
        <f t="shared" si="3"/>
        <v>2500</v>
      </c>
      <c r="K108" s="155">
        <v>3000</v>
      </c>
    </row>
    <row r="109" spans="1:11" ht="12.75">
      <c r="A109" s="151"/>
      <c r="B109" s="152"/>
      <c r="C109" s="152"/>
      <c r="D109" s="152"/>
      <c r="E109" s="153">
        <v>32392</v>
      </c>
      <c r="F109" s="154" t="s">
        <v>89</v>
      </c>
      <c r="G109" s="155"/>
      <c r="H109" s="155"/>
      <c r="I109" s="149">
        <f t="shared" si="2"/>
        <v>0</v>
      </c>
      <c r="J109" s="146">
        <f t="shared" si="3"/>
        <v>0</v>
      </c>
      <c r="K109" s="155">
        <v>0</v>
      </c>
    </row>
    <row r="110" spans="1:11" ht="12.75">
      <c r="A110" s="151"/>
      <c r="B110" s="152"/>
      <c r="C110" s="152"/>
      <c r="D110" s="152"/>
      <c r="E110" s="153">
        <v>32393</v>
      </c>
      <c r="F110" s="154" t="s">
        <v>90</v>
      </c>
      <c r="G110" s="155"/>
      <c r="H110" s="155"/>
      <c r="I110" s="149">
        <f t="shared" si="2"/>
        <v>0</v>
      </c>
      <c r="J110" s="146">
        <f t="shared" si="3"/>
        <v>0</v>
      </c>
      <c r="K110" s="155"/>
    </row>
    <row r="111" spans="1:11" ht="12.75">
      <c r="A111" s="151"/>
      <c r="B111" s="152"/>
      <c r="C111" s="152"/>
      <c r="D111" s="152"/>
      <c r="E111" s="153">
        <v>32394</v>
      </c>
      <c r="F111" s="154" t="s">
        <v>91</v>
      </c>
      <c r="G111" s="155">
        <v>2000</v>
      </c>
      <c r="H111" s="155"/>
      <c r="I111" s="149">
        <f t="shared" si="2"/>
        <v>2000</v>
      </c>
      <c r="J111" s="146">
        <f t="shared" si="3"/>
        <v>-200</v>
      </c>
      <c r="K111" s="155">
        <v>1800</v>
      </c>
    </row>
    <row r="112" spans="1:11" ht="12.75">
      <c r="A112" s="151"/>
      <c r="B112" s="152"/>
      <c r="C112" s="152"/>
      <c r="D112" s="152"/>
      <c r="E112" s="153">
        <v>32395</v>
      </c>
      <c r="F112" s="154" t="s">
        <v>159</v>
      </c>
      <c r="G112" s="155"/>
      <c r="H112" s="155"/>
      <c r="I112" s="149">
        <f t="shared" si="2"/>
        <v>0</v>
      </c>
      <c r="J112" s="146">
        <f t="shared" si="3"/>
        <v>0</v>
      </c>
      <c r="K112" s="155"/>
    </row>
    <row r="113" spans="1:11" ht="12.75">
      <c r="A113" s="151"/>
      <c r="B113" s="152"/>
      <c r="C113" s="152"/>
      <c r="D113" s="152"/>
      <c r="E113" s="153">
        <v>32396</v>
      </c>
      <c r="F113" s="154" t="s">
        <v>62</v>
      </c>
      <c r="G113" s="155">
        <v>84000</v>
      </c>
      <c r="H113" s="155"/>
      <c r="I113" s="149"/>
      <c r="J113" s="146"/>
      <c r="K113" s="155">
        <v>81350</v>
      </c>
    </row>
    <row r="114" spans="1:11" ht="12.75">
      <c r="A114" s="151"/>
      <c r="B114" s="152"/>
      <c r="C114" s="152"/>
      <c r="D114" s="152"/>
      <c r="E114" s="153">
        <v>32399</v>
      </c>
      <c r="F114" s="154" t="s">
        <v>92</v>
      </c>
      <c r="G114" s="155">
        <v>1000</v>
      </c>
      <c r="H114" s="155"/>
      <c r="I114" s="149">
        <f t="shared" si="2"/>
        <v>1000</v>
      </c>
      <c r="J114" s="146">
        <f t="shared" si="3"/>
        <v>8100</v>
      </c>
      <c r="K114" s="155">
        <v>9100</v>
      </c>
    </row>
    <row r="115" spans="1:11" ht="12.75">
      <c r="A115" s="140"/>
      <c r="B115" s="141"/>
      <c r="C115" s="141">
        <v>329</v>
      </c>
      <c r="D115" s="141"/>
      <c r="E115" s="142"/>
      <c r="F115" s="143" t="s">
        <v>93</v>
      </c>
      <c r="G115" s="148">
        <f>G116+G120+G124+G126+G128</f>
        <v>28701.6</v>
      </c>
      <c r="H115" s="148">
        <f>H116+H120+H124+H126+H128</f>
        <v>0</v>
      </c>
      <c r="I115" s="149">
        <f t="shared" si="2"/>
        <v>28701.6</v>
      </c>
      <c r="J115" s="146">
        <f t="shared" si="3"/>
        <v>-5811.5999999999985</v>
      </c>
      <c r="K115" s="148">
        <f>K116+K120+K124+K126+K128</f>
        <v>22890</v>
      </c>
    </row>
    <row r="116" spans="1:11" ht="25.5">
      <c r="A116" s="151"/>
      <c r="B116" s="152"/>
      <c r="C116" s="152"/>
      <c r="D116" s="141">
        <v>3291</v>
      </c>
      <c r="E116" s="142"/>
      <c r="F116" s="143" t="s">
        <v>94</v>
      </c>
      <c r="G116" s="150">
        <f>SUM(G117:G119)</f>
        <v>7591.6</v>
      </c>
      <c r="H116" s="150">
        <f>SUM(H117:H119)</f>
        <v>0</v>
      </c>
      <c r="I116" s="150">
        <f t="shared" si="2"/>
        <v>7591.6</v>
      </c>
      <c r="J116" s="146">
        <f t="shared" si="3"/>
        <v>-7591.6</v>
      </c>
      <c r="K116" s="150">
        <f>SUM(K117:K119)</f>
        <v>0</v>
      </c>
    </row>
    <row r="117" spans="1:11" ht="12.75">
      <c r="A117" s="140"/>
      <c r="B117" s="141"/>
      <c r="C117" s="141"/>
      <c r="D117" s="141"/>
      <c r="E117" s="153">
        <v>32911</v>
      </c>
      <c r="F117" s="154" t="s">
        <v>95</v>
      </c>
      <c r="G117" s="155">
        <v>7591.6</v>
      </c>
      <c r="H117" s="155"/>
      <c r="I117" s="149">
        <f t="shared" si="2"/>
        <v>7591.6</v>
      </c>
      <c r="J117" s="146">
        <f t="shared" si="3"/>
        <v>-7591.6</v>
      </c>
      <c r="K117" s="155"/>
    </row>
    <row r="118" spans="1:11" ht="12.75">
      <c r="A118" s="140"/>
      <c r="B118" s="141"/>
      <c r="C118" s="141"/>
      <c r="D118" s="141"/>
      <c r="E118" s="153">
        <v>32912</v>
      </c>
      <c r="F118" s="154" t="s">
        <v>96</v>
      </c>
      <c r="G118" s="155"/>
      <c r="H118" s="155"/>
      <c r="I118" s="149">
        <f t="shared" si="2"/>
        <v>0</v>
      </c>
      <c r="J118" s="146">
        <f t="shared" si="3"/>
        <v>0</v>
      </c>
      <c r="K118" s="155"/>
    </row>
    <row r="119" spans="1:11" ht="12.75">
      <c r="A119" s="140"/>
      <c r="B119" s="141"/>
      <c r="C119" s="141"/>
      <c r="D119" s="141"/>
      <c r="E119" s="153">
        <v>32919</v>
      </c>
      <c r="F119" s="154" t="s">
        <v>97</v>
      </c>
      <c r="G119" s="155"/>
      <c r="H119" s="155"/>
      <c r="I119" s="149">
        <f t="shared" si="2"/>
        <v>0</v>
      </c>
      <c r="J119" s="146">
        <f t="shared" si="3"/>
        <v>0</v>
      </c>
      <c r="K119" s="155"/>
    </row>
    <row r="120" spans="1:11" s="147" customFormat="1" ht="12.75">
      <c r="A120" s="140"/>
      <c r="B120" s="141"/>
      <c r="C120" s="141"/>
      <c r="D120" s="141">
        <v>3292</v>
      </c>
      <c r="E120" s="142"/>
      <c r="F120" s="143" t="s">
        <v>98</v>
      </c>
      <c r="G120" s="150">
        <f>SUM(G121:G123)</f>
        <v>20110</v>
      </c>
      <c r="H120" s="150">
        <f>SUM(H121:H123)</f>
        <v>0</v>
      </c>
      <c r="I120" s="150">
        <f t="shared" si="2"/>
        <v>20110</v>
      </c>
      <c r="J120" s="146">
        <f t="shared" si="3"/>
        <v>1280</v>
      </c>
      <c r="K120" s="150">
        <f>SUM(K121:K123)</f>
        <v>21390</v>
      </c>
    </row>
    <row r="121" spans="1:11" ht="12.75">
      <c r="A121" s="151"/>
      <c r="B121" s="152"/>
      <c r="C121" s="152"/>
      <c r="D121" s="152"/>
      <c r="E121" s="153">
        <v>32921</v>
      </c>
      <c r="F121" s="154" t="s">
        <v>99</v>
      </c>
      <c r="G121" s="155">
        <v>5110</v>
      </c>
      <c r="H121" s="155"/>
      <c r="I121" s="149">
        <f t="shared" si="2"/>
        <v>5110</v>
      </c>
      <c r="J121" s="146">
        <f t="shared" si="3"/>
        <v>530</v>
      </c>
      <c r="K121" s="155">
        <v>5640</v>
      </c>
    </row>
    <row r="122" spans="1:11" ht="12.75">
      <c r="A122" s="151"/>
      <c r="B122" s="152"/>
      <c r="C122" s="152"/>
      <c r="D122" s="152"/>
      <c r="E122" s="153">
        <v>32922</v>
      </c>
      <c r="F122" s="154" t="s">
        <v>100</v>
      </c>
      <c r="G122" s="155">
        <v>15000</v>
      </c>
      <c r="H122" s="155"/>
      <c r="I122" s="149">
        <f t="shared" si="2"/>
        <v>15000</v>
      </c>
      <c r="J122" s="146">
        <f t="shared" si="3"/>
        <v>750</v>
      </c>
      <c r="K122" s="155">
        <v>15750</v>
      </c>
    </row>
    <row r="123" spans="1:11" ht="12.75">
      <c r="A123" s="151"/>
      <c r="B123" s="152"/>
      <c r="C123" s="152"/>
      <c r="D123" s="152"/>
      <c r="E123" s="153">
        <v>32923</v>
      </c>
      <c r="F123" s="154" t="s">
        <v>101</v>
      </c>
      <c r="G123" s="155"/>
      <c r="H123" s="155"/>
      <c r="I123" s="149">
        <f t="shared" si="2"/>
        <v>0</v>
      </c>
      <c r="J123" s="146">
        <f t="shared" si="3"/>
        <v>0</v>
      </c>
      <c r="K123" s="155"/>
    </row>
    <row r="124" spans="1:11" s="147" customFormat="1" ht="12.75">
      <c r="A124" s="140"/>
      <c r="B124" s="141"/>
      <c r="C124" s="141"/>
      <c r="D124" s="141">
        <v>3293</v>
      </c>
      <c r="E124" s="142"/>
      <c r="F124" s="143" t="s">
        <v>102</v>
      </c>
      <c r="G124" s="150">
        <f>G125</f>
        <v>1000</v>
      </c>
      <c r="H124" s="150">
        <f>H125</f>
        <v>0</v>
      </c>
      <c r="I124" s="150">
        <f t="shared" si="2"/>
        <v>1000</v>
      </c>
      <c r="J124" s="146">
        <f t="shared" si="3"/>
        <v>500</v>
      </c>
      <c r="K124" s="150">
        <f>K125</f>
        <v>1500</v>
      </c>
    </row>
    <row r="125" spans="1:11" ht="12.75">
      <c r="A125" s="140"/>
      <c r="B125" s="141"/>
      <c r="C125" s="141"/>
      <c r="D125" s="141"/>
      <c r="E125" s="153">
        <v>32931</v>
      </c>
      <c r="F125" s="154" t="s">
        <v>102</v>
      </c>
      <c r="G125" s="155">
        <v>1000</v>
      </c>
      <c r="H125" s="155"/>
      <c r="I125" s="149">
        <f t="shared" si="2"/>
        <v>1000</v>
      </c>
      <c r="J125" s="146">
        <f t="shared" si="3"/>
        <v>500</v>
      </c>
      <c r="K125" s="155">
        <v>1500</v>
      </c>
    </row>
    <row r="126" spans="1:11" ht="12.75">
      <c r="A126" s="140"/>
      <c r="B126" s="141"/>
      <c r="C126" s="141"/>
      <c r="D126" s="141">
        <v>3294</v>
      </c>
      <c r="E126" s="142"/>
      <c r="F126" s="143" t="s">
        <v>103</v>
      </c>
      <c r="G126" s="150">
        <f>SUM(G127:G127)</f>
        <v>0</v>
      </c>
      <c r="H126" s="150">
        <f>SUM(H127:H127)</f>
        <v>0</v>
      </c>
      <c r="I126" s="150">
        <f t="shared" si="2"/>
        <v>0</v>
      </c>
      <c r="J126" s="146">
        <f t="shared" si="3"/>
        <v>0</v>
      </c>
      <c r="K126" s="150">
        <f>SUM(K127:K127)</f>
        <v>0</v>
      </c>
    </row>
    <row r="127" spans="1:11" ht="12.75">
      <c r="A127" s="140"/>
      <c r="B127" s="141"/>
      <c r="C127" s="141"/>
      <c r="D127" s="141"/>
      <c r="E127" s="153">
        <v>32941</v>
      </c>
      <c r="F127" s="154" t="s">
        <v>104</v>
      </c>
      <c r="G127" s="155"/>
      <c r="H127" s="155"/>
      <c r="I127" s="149">
        <f t="shared" si="2"/>
        <v>0</v>
      </c>
      <c r="J127" s="146">
        <f t="shared" si="3"/>
        <v>0</v>
      </c>
      <c r="K127" s="155"/>
    </row>
    <row r="128" spans="1:11" s="147" customFormat="1" ht="12.75">
      <c r="A128" s="140"/>
      <c r="B128" s="141"/>
      <c r="C128" s="141"/>
      <c r="D128" s="141">
        <v>3299</v>
      </c>
      <c r="E128" s="142"/>
      <c r="F128" s="143" t="s">
        <v>93</v>
      </c>
      <c r="G128" s="150">
        <f>G129</f>
        <v>0</v>
      </c>
      <c r="H128" s="150">
        <f>H129</f>
        <v>0</v>
      </c>
      <c r="I128" s="150">
        <f t="shared" si="2"/>
        <v>0</v>
      </c>
      <c r="J128" s="146">
        <f t="shared" si="3"/>
        <v>0</v>
      </c>
      <c r="K128" s="150">
        <f>K129</f>
        <v>0</v>
      </c>
    </row>
    <row r="129" spans="1:11" ht="12.75">
      <c r="A129" s="151"/>
      <c r="B129" s="152"/>
      <c r="C129" s="152"/>
      <c r="D129" s="152"/>
      <c r="E129" s="153">
        <v>32999</v>
      </c>
      <c r="F129" s="154" t="s">
        <v>93</v>
      </c>
      <c r="G129" s="155"/>
      <c r="H129" s="155"/>
      <c r="I129" s="149">
        <f t="shared" si="2"/>
        <v>0</v>
      </c>
      <c r="J129" s="146">
        <f t="shared" si="3"/>
        <v>0</v>
      </c>
      <c r="K129" s="155"/>
    </row>
    <row r="130" spans="1:11" ht="12.75">
      <c r="A130" s="140"/>
      <c r="B130" s="141">
        <v>34</v>
      </c>
      <c r="C130" s="141"/>
      <c r="D130" s="141"/>
      <c r="E130" s="142"/>
      <c r="F130" s="143" t="s">
        <v>105</v>
      </c>
      <c r="G130" s="148">
        <f>G131</f>
        <v>1800</v>
      </c>
      <c r="H130" s="148">
        <f>H131</f>
        <v>0</v>
      </c>
      <c r="I130" s="149">
        <f t="shared" si="2"/>
        <v>1800</v>
      </c>
      <c r="J130" s="146">
        <f t="shared" si="3"/>
        <v>9770</v>
      </c>
      <c r="K130" s="148">
        <f>K131</f>
        <v>11570</v>
      </c>
    </row>
    <row r="131" spans="1:11" ht="12.75">
      <c r="A131" s="140"/>
      <c r="B131" s="141"/>
      <c r="C131" s="141">
        <v>343</v>
      </c>
      <c r="D131" s="141"/>
      <c r="E131" s="142"/>
      <c r="F131" s="143" t="s">
        <v>106</v>
      </c>
      <c r="G131" s="148">
        <f>G132+G135+G139</f>
        <v>1800</v>
      </c>
      <c r="H131" s="148">
        <f>H132+H135+H139</f>
        <v>0</v>
      </c>
      <c r="I131" s="149">
        <f t="shared" si="2"/>
        <v>1800</v>
      </c>
      <c r="J131" s="146">
        <f t="shared" si="3"/>
        <v>9770</v>
      </c>
      <c r="K131" s="148">
        <f>K132+K135+K139</f>
        <v>11570</v>
      </c>
    </row>
    <row r="132" spans="1:11" s="147" customFormat="1" ht="12.75">
      <c r="A132" s="140"/>
      <c r="B132" s="141"/>
      <c r="C132" s="141"/>
      <c r="D132" s="141">
        <v>3431</v>
      </c>
      <c r="E132" s="142"/>
      <c r="F132" s="143" t="s">
        <v>107</v>
      </c>
      <c r="G132" s="150">
        <f>SUM(G133:G134)</f>
        <v>300</v>
      </c>
      <c r="H132" s="150">
        <f>SUM(H133:H134)</f>
        <v>0</v>
      </c>
      <c r="I132" s="150">
        <f t="shared" si="2"/>
        <v>300</v>
      </c>
      <c r="J132" s="146">
        <f t="shared" si="3"/>
        <v>9070</v>
      </c>
      <c r="K132" s="150">
        <f>SUM(K133:K134)</f>
        <v>9370</v>
      </c>
    </row>
    <row r="133" spans="1:11" ht="12.75">
      <c r="A133" s="151"/>
      <c r="B133" s="152"/>
      <c r="C133" s="152"/>
      <c r="D133" s="152"/>
      <c r="E133" s="153">
        <v>34311</v>
      </c>
      <c r="F133" s="154" t="s">
        <v>108</v>
      </c>
      <c r="G133" s="155">
        <v>100</v>
      </c>
      <c r="H133" s="155"/>
      <c r="I133" s="149">
        <f t="shared" si="2"/>
        <v>100</v>
      </c>
      <c r="J133" s="146">
        <f t="shared" si="3"/>
        <v>200</v>
      </c>
      <c r="K133" s="155">
        <v>300</v>
      </c>
    </row>
    <row r="134" spans="1:11" ht="12.75">
      <c r="A134" s="151"/>
      <c r="B134" s="152"/>
      <c r="C134" s="152"/>
      <c r="D134" s="152"/>
      <c r="E134" s="153">
        <v>34312</v>
      </c>
      <c r="F134" s="154" t="s">
        <v>109</v>
      </c>
      <c r="G134" s="155">
        <v>200</v>
      </c>
      <c r="H134" s="155"/>
      <c r="I134" s="149">
        <f t="shared" si="2"/>
        <v>200</v>
      </c>
      <c r="J134" s="146">
        <f t="shared" si="3"/>
        <v>8870</v>
      </c>
      <c r="K134" s="155">
        <v>9070</v>
      </c>
    </row>
    <row r="135" spans="1:11" ht="12.75">
      <c r="A135" s="140"/>
      <c r="B135" s="141"/>
      <c r="C135" s="141"/>
      <c r="D135" s="141">
        <v>3433</v>
      </c>
      <c r="E135" s="142"/>
      <c r="F135" s="143" t="s">
        <v>110</v>
      </c>
      <c r="G135" s="150">
        <f>SUM(G136:G138)</f>
        <v>0</v>
      </c>
      <c r="H135" s="150">
        <f>SUM(H136:H138)</f>
        <v>0</v>
      </c>
      <c r="I135" s="150">
        <f aca="true" t="shared" si="4" ref="I135:I166">G135+H135</f>
        <v>0</v>
      </c>
      <c r="J135" s="146">
        <f t="shared" si="3"/>
        <v>0</v>
      </c>
      <c r="K135" s="150">
        <f>SUM(K136:K138)</f>
        <v>0</v>
      </c>
    </row>
    <row r="136" spans="1:11" ht="12.75">
      <c r="A136" s="151"/>
      <c r="B136" s="152"/>
      <c r="C136" s="152"/>
      <c r="D136" s="152"/>
      <c r="E136" s="153">
        <v>34331</v>
      </c>
      <c r="F136" s="154" t="s">
        <v>111</v>
      </c>
      <c r="G136" s="155"/>
      <c r="H136" s="155"/>
      <c r="I136" s="149">
        <f t="shared" si="4"/>
        <v>0</v>
      </c>
      <c r="J136" s="146">
        <f t="shared" si="3"/>
        <v>0</v>
      </c>
      <c r="K136" s="155"/>
    </row>
    <row r="137" spans="1:11" ht="12.75">
      <c r="A137" s="151"/>
      <c r="B137" s="152"/>
      <c r="C137" s="152"/>
      <c r="D137" s="152"/>
      <c r="E137" s="153">
        <v>34332</v>
      </c>
      <c r="F137" s="154" t="s">
        <v>112</v>
      </c>
      <c r="G137" s="155"/>
      <c r="H137" s="155"/>
      <c r="I137" s="149">
        <f t="shared" si="4"/>
        <v>0</v>
      </c>
      <c r="J137" s="146">
        <f t="shared" si="3"/>
        <v>0</v>
      </c>
      <c r="K137" s="155"/>
    </row>
    <row r="138" spans="1:11" ht="12.75">
      <c r="A138" s="151"/>
      <c r="B138" s="152"/>
      <c r="C138" s="152"/>
      <c r="D138" s="152"/>
      <c r="E138" s="153">
        <v>34333</v>
      </c>
      <c r="F138" s="154" t="s">
        <v>113</v>
      </c>
      <c r="G138" s="155"/>
      <c r="H138" s="155"/>
      <c r="I138" s="149">
        <f t="shared" si="4"/>
        <v>0</v>
      </c>
      <c r="J138" s="146">
        <f t="shared" si="3"/>
        <v>0</v>
      </c>
      <c r="K138" s="155"/>
    </row>
    <row r="139" spans="1:11" s="147" customFormat="1" ht="12.75">
      <c r="A139" s="140"/>
      <c r="B139" s="141"/>
      <c r="C139" s="141"/>
      <c r="D139" s="141">
        <v>3434</v>
      </c>
      <c r="E139" s="142"/>
      <c r="F139" s="143" t="s">
        <v>114</v>
      </c>
      <c r="G139" s="150">
        <f>G140</f>
        <v>1500</v>
      </c>
      <c r="H139" s="150">
        <f>H140</f>
        <v>0</v>
      </c>
      <c r="I139" s="150">
        <f t="shared" si="4"/>
        <v>1500</v>
      </c>
      <c r="J139" s="146">
        <f t="shared" si="3"/>
        <v>700</v>
      </c>
      <c r="K139" s="150">
        <f>K140</f>
        <v>2200</v>
      </c>
    </row>
    <row r="140" spans="1:11" ht="12.75">
      <c r="A140" s="151"/>
      <c r="B140" s="152"/>
      <c r="C140" s="152"/>
      <c r="D140" s="152"/>
      <c r="E140" s="153">
        <v>34349</v>
      </c>
      <c r="F140" s="154" t="s">
        <v>114</v>
      </c>
      <c r="G140" s="155">
        <v>1500</v>
      </c>
      <c r="H140" s="155"/>
      <c r="I140" s="149">
        <f t="shared" si="4"/>
        <v>1500</v>
      </c>
      <c r="J140" s="146">
        <f t="shared" si="3"/>
        <v>700</v>
      </c>
      <c r="K140" s="155">
        <v>2200</v>
      </c>
    </row>
    <row r="141" spans="1:11" ht="12.75">
      <c r="A141" s="140"/>
      <c r="B141" s="141">
        <v>38</v>
      </c>
      <c r="C141" s="141"/>
      <c r="D141" s="141"/>
      <c r="E141" s="142"/>
      <c r="F141" s="143" t="s">
        <v>160</v>
      </c>
      <c r="G141" s="148">
        <f aca="true" t="shared" si="5" ref="G141:H143">G142</f>
        <v>0</v>
      </c>
      <c r="H141" s="148">
        <f t="shared" si="5"/>
        <v>0</v>
      </c>
      <c r="I141" s="149">
        <f t="shared" si="4"/>
        <v>0</v>
      </c>
      <c r="J141" s="146">
        <f t="shared" si="3"/>
        <v>0</v>
      </c>
      <c r="K141" s="148">
        <f>K142</f>
        <v>0</v>
      </c>
    </row>
    <row r="142" spans="1:11" ht="12.75">
      <c r="A142" s="140"/>
      <c r="B142" s="141"/>
      <c r="C142" s="141">
        <v>381</v>
      </c>
      <c r="D142" s="141"/>
      <c r="E142" s="142"/>
      <c r="F142" s="143" t="s">
        <v>161</v>
      </c>
      <c r="G142" s="148">
        <f t="shared" si="5"/>
        <v>0</v>
      </c>
      <c r="H142" s="148">
        <f t="shared" si="5"/>
        <v>0</v>
      </c>
      <c r="I142" s="149">
        <f t="shared" si="4"/>
        <v>0</v>
      </c>
      <c r="J142" s="146">
        <f aca="true" t="shared" si="6" ref="J142:J170">K142-G142</f>
        <v>0</v>
      </c>
      <c r="K142" s="148">
        <f>K143</f>
        <v>0</v>
      </c>
    </row>
    <row r="143" spans="1:11" s="147" customFormat="1" ht="12.75">
      <c r="A143" s="140"/>
      <c r="B143" s="141"/>
      <c r="C143" s="141"/>
      <c r="D143" s="141">
        <v>3811</v>
      </c>
      <c r="E143" s="142"/>
      <c r="F143" s="143" t="s">
        <v>162</v>
      </c>
      <c r="G143" s="150">
        <f t="shared" si="5"/>
        <v>0</v>
      </c>
      <c r="H143" s="150">
        <f t="shared" si="5"/>
        <v>0</v>
      </c>
      <c r="I143" s="150">
        <f t="shared" si="4"/>
        <v>0</v>
      </c>
      <c r="J143" s="146">
        <f t="shared" si="6"/>
        <v>0</v>
      </c>
      <c r="K143" s="150">
        <f>K144</f>
        <v>0</v>
      </c>
    </row>
    <row r="144" spans="1:11" ht="12.75">
      <c r="A144" s="151"/>
      <c r="B144" s="152"/>
      <c r="C144" s="152"/>
      <c r="D144" s="152"/>
      <c r="E144" s="153">
        <v>38119</v>
      </c>
      <c r="F144" s="154" t="s">
        <v>163</v>
      </c>
      <c r="G144" s="155"/>
      <c r="H144" s="155"/>
      <c r="I144" s="149">
        <f t="shared" si="4"/>
        <v>0</v>
      </c>
      <c r="J144" s="146">
        <f t="shared" si="6"/>
        <v>0</v>
      </c>
      <c r="K144" s="155"/>
    </row>
    <row r="145" spans="1:11" s="147" customFormat="1" ht="12.75">
      <c r="A145" s="140">
        <v>4</v>
      </c>
      <c r="B145" s="141"/>
      <c r="C145" s="141"/>
      <c r="D145" s="141"/>
      <c r="E145" s="142"/>
      <c r="F145" s="143" t="s">
        <v>115</v>
      </c>
      <c r="G145" s="148">
        <f>G146+G166</f>
        <v>0</v>
      </c>
      <c r="H145" s="148">
        <f>H146+H166</f>
        <v>0</v>
      </c>
      <c r="I145" s="149">
        <f t="shared" si="4"/>
        <v>0</v>
      </c>
      <c r="J145" s="146">
        <f t="shared" si="6"/>
        <v>0</v>
      </c>
      <c r="K145" s="148">
        <f>K146+K166</f>
        <v>0</v>
      </c>
    </row>
    <row r="146" spans="1:11" ht="12.75">
      <c r="A146" s="140"/>
      <c r="B146" s="141">
        <v>42</v>
      </c>
      <c r="C146" s="141"/>
      <c r="D146" s="141"/>
      <c r="E146" s="142"/>
      <c r="F146" s="143" t="s">
        <v>116</v>
      </c>
      <c r="G146" s="148">
        <f>G147+G153</f>
        <v>0</v>
      </c>
      <c r="H146" s="148">
        <f>H147+H153</f>
        <v>0</v>
      </c>
      <c r="I146" s="149">
        <f t="shared" si="4"/>
        <v>0</v>
      </c>
      <c r="J146" s="146">
        <f t="shared" si="6"/>
        <v>0</v>
      </c>
      <c r="K146" s="148">
        <f>K147+K153</f>
        <v>0</v>
      </c>
    </row>
    <row r="147" spans="1:11" ht="12.75">
      <c r="A147" s="140"/>
      <c r="B147" s="141"/>
      <c r="C147" s="141">
        <v>421</v>
      </c>
      <c r="D147" s="141"/>
      <c r="E147" s="142"/>
      <c r="F147" s="143" t="s">
        <v>117</v>
      </c>
      <c r="G147" s="148">
        <f>G148</f>
        <v>0</v>
      </c>
      <c r="H147" s="148">
        <f>H148</f>
        <v>0</v>
      </c>
      <c r="I147" s="149">
        <f t="shared" si="4"/>
        <v>0</v>
      </c>
      <c r="J147" s="146">
        <f t="shared" si="6"/>
        <v>0</v>
      </c>
      <c r="K147" s="148">
        <f>K148</f>
        <v>0</v>
      </c>
    </row>
    <row r="148" spans="1:11" s="147" customFormat="1" ht="12.75">
      <c r="A148" s="140"/>
      <c r="B148" s="141"/>
      <c r="C148" s="141"/>
      <c r="D148" s="141">
        <v>4212</v>
      </c>
      <c r="E148" s="142"/>
      <c r="F148" s="143" t="s">
        <v>118</v>
      </c>
      <c r="G148" s="150">
        <f>SUM(G149:G152)</f>
        <v>0</v>
      </c>
      <c r="H148" s="150">
        <f>SUM(H149:H152)</f>
        <v>0</v>
      </c>
      <c r="I148" s="150">
        <f t="shared" si="4"/>
        <v>0</v>
      </c>
      <c r="J148" s="146">
        <f t="shared" si="6"/>
        <v>0</v>
      </c>
      <c r="K148" s="150">
        <f>SUM(K149:K152)</f>
        <v>0</v>
      </c>
    </row>
    <row r="149" spans="1:11" ht="12.75">
      <c r="A149" s="151"/>
      <c r="B149" s="152"/>
      <c r="C149" s="152"/>
      <c r="D149" s="152"/>
      <c r="E149" s="153">
        <v>42121</v>
      </c>
      <c r="F149" s="154" t="s">
        <v>119</v>
      </c>
      <c r="G149" s="155"/>
      <c r="H149" s="155"/>
      <c r="I149" s="149">
        <f t="shared" si="4"/>
        <v>0</v>
      </c>
      <c r="J149" s="146">
        <f t="shared" si="6"/>
        <v>0</v>
      </c>
      <c r="K149" s="155"/>
    </row>
    <row r="150" spans="1:11" ht="25.5">
      <c r="A150" s="151"/>
      <c r="B150" s="152"/>
      <c r="C150" s="152"/>
      <c r="D150" s="152"/>
      <c r="E150" s="153">
        <v>42123</v>
      </c>
      <c r="F150" s="154" t="s">
        <v>120</v>
      </c>
      <c r="G150" s="155"/>
      <c r="H150" s="155"/>
      <c r="I150" s="149">
        <f t="shared" si="4"/>
        <v>0</v>
      </c>
      <c r="J150" s="146">
        <f t="shared" si="6"/>
        <v>0</v>
      </c>
      <c r="K150" s="155"/>
    </row>
    <row r="151" spans="1:11" ht="12.75">
      <c r="A151" s="151"/>
      <c r="B151" s="152"/>
      <c r="C151" s="152"/>
      <c r="D151" s="152"/>
      <c r="E151" s="153">
        <v>42126</v>
      </c>
      <c r="F151" s="154" t="s">
        <v>121</v>
      </c>
      <c r="G151" s="155"/>
      <c r="H151" s="155"/>
      <c r="I151" s="149">
        <f t="shared" si="4"/>
        <v>0</v>
      </c>
      <c r="J151" s="146">
        <f t="shared" si="6"/>
        <v>0</v>
      </c>
      <c r="K151" s="155"/>
    </row>
    <row r="152" spans="1:11" ht="12.75">
      <c r="A152" s="151"/>
      <c r="B152" s="152"/>
      <c r="C152" s="152"/>
      <c r="D152" s="152"/>
      <c r="E152" s="153">
        <v>42129</v>
      </c>
      <c r="F152" s="154" t="s">
        <v>122</v>
      </c>
      <c r="G152" s="155"/>
      <c r="H152" s="155"/>
      <c r="I152" s="149">
        <f t="shared" si="4"/>
        <v>0</v>
      </c>
      <c r="J152" s="146">
        <f t="shared" si="6"/>
        <v>0</v>
      </c>
      <c r="K152" s="155"/>
    </row>
    <row r="153" spans="1:11" ht="12.75">
      <c r="A153" s="140"/>
      <c r="B153" s="141"/>
      <c r="C153" s="141">
        <v>422</v>
      </c>
      <c r="D153" s="141"/>
      <c r="E153" s="142"/>
      <c r="F153" s="143" t="s">
        <v>123</v>
      </c>
      <c r="G153" s="148">
        <f>G158+G154+G163</f>
        <v>0</v>
      </c>
      <c r="H153" s="148">
        <f>H158+H154+H163</f>
        <v>0</v>
      </c>
      <c r="I153" s="149">
        <f t="shared" si="4"/>
        <v>0</v>
      </c>
      <c r="J153" s="146">
        <f t="shared" si="6"/>
        <v>0</v>
      </c>
      <c r="K153" s="148">
        <f>K158+K154+K163</f>
        <v>0</v>
      </c>
    </row>
    <row r="154" spans="1:11" s="147" customFormat="1" ht="12.75">
      <c r="A154" s="140"/>
      <c r="B154" s="141"/>
      <c r="C154" s="141"/>
      <c r="D154" s="141">
        <v>4221</v>
      </c>
      <c r="E154" s="142"/>
      <c r="F154" s="143" t="s">
        <v>124</v>
      </c>
      <c r="G154" s="150">
        <f>SUM(G155:G157)</f>
        <v>0</v>
      </c>
      <c r="H154" s="150">
        <f>SUM(H155:H157)</f>
        <v>0</v>
      </c>
      <c r="I154" s="150">
        <f t="shared" si="4"/>
        <v>0</v>
      </c>
      <c r="J154" s="146">
        <f t="shared" si="6"/>
        <v>0</v>
      </c>
      <c r="K154" s="150">
        <f>SUM(K155:K157)</f>
        <v>0</v>
      </c>
    </row>
    <row r="155" spans="1:11" ht="12.75">
      <c r="A155" s="151"/>
      <c r="B155" s="152"/>
      <c r="C155" s="152"/>
      <c r="D155" s="152"/>
      <c r="E155" s="153">
        <v>42211</v>
      </c>
      <c r="F155" s="154" t="s">
        <v>125</v>
      </c>
      <c r="G155" s="155"/>
      <c r="H155" s="155"/>
      <c r="I155" s="149">
        <f t="shared" si="4"/>
        <v>0</v>
      </c>
      <c r="J155" s="146">
        <f t="shared" si="6"/>
        <v>0</v>
      </c>
      <c r="K155" s="155"/>
    </row>
    <row r="156" spans="1:11" ht="12.75">
      <c r="A156" s="151"/>
      <c r="B156" s="152"/>
      <c r="C156" s="152"/>
      <c r="D156" s="152"/>
      <c r="E156" s="153">
        <v>42212</v>
      </c>
      <c r="F156" s="154" t="s">
        <v>126</v>
      </c>
      <c r="G156" s="155"/>
      <c r="H156" s="155"/>
      <c r="I156" s="149">
        <f t="shared" si="4"/>
        <v>0</v>
      </c>
      <c r="J156" s="146">
        <f t="shared" si="6"/>
        <v>0</v>
      </c>
      <c r="K156" s="155"/>
    </row>
    <row r="157" spans="1:11" ht="12.75">
      <c r="A157" s="151"/>
      <c r="B157" s="152"/>
      <c r="C157" s="152"/>
      <c r="D157" s="152"/>
      <c r="E157" s="153">
        <v>42219</v>
      </c>
      <c r="F157" s="154" t="s">
        <v>127</v>
      </c>
      <c r="G157" s="155"/>
      <c r="H157" s="155"/>
      <c r="I157" s="149">
        <f t="shared" si="4"/>
        <v>0</v>
      </c>
      <c r="J157" s="146">
        <f t="shared" si="6"/>
        <v>0</v>
      </c>
      <c r="K157" s="155"/>
    </row>
    <row r="158" spans="1:11" s="147" customFormat="1" ht="12.75">
      <c r="A158" s="161"/>
      <c r="B158" s="162"/>
      <c r="C158" s="162"/>
      <c r="D158" s="163">
        <v>4222</v>
      </c>
      <c r="E158" s="158"/>
      <c r="F158" s="159" t="s">
        <v>128</v>
      </c>
      <c r="G158" s="164">
        <f>SUM(G159:G162)</f>
        <v>0</v>
      </c>
      <c r="H158" s="164">
        <f>SUM(H159:H162)</f>
        <v>0</v>
      </c>
      <c r="I158" s="165">
        <f t="shared" si="4"/>
        <v>0</v>
      </c>
      <c r="J158" s="146">
        <f t="shared" si="6"/>
        <v>0</v>
      </c>
      <c r="K158" s="164">
        <f>SUM(K159:K162)</f>
        <v>0</v>
      </c>
    </row>
    <row r="159" spans="1:11" ht="12.75">
      <c r="A159" s="166"/>
      <c r="B159" s="167"/>
      <c r="C159" s="167"/>
      <c r="D159" s="168"/>
      <c r="E159" s="153">
        <v>42221</v>
      </c>
      <c r="F159" s="157" t="s">
        <v>129</v>
      </c>
      <c r="G159" s="169"/>
      <c r="H159" s="169"/>
      <c r="I159" s="170">
        <f t="shared" si="4"/>
        <v>0</v>
      </c>
      <c r="J159" s="146">
        <f t="shared" si="6"/>
        <v>0</v>
      </c>
      <c r="K159" s="169"/>
    </row>
    <row r="160" spans="1:11" ht="12.75">
      <c r="A160" s="166"/>
      <c r="B160" s="167"/>
      <c r="C160" s="167"/>
      <c r="D160" s="168"/>
      <c r="E160" s="153">
        <v>42222</v>
      </c>
      <c r="F160" s="157" t="s">
        <v>130</v>
      </c>
      <c r="G160" s="169"/>
      <c r="H160" s="169"/>
      <c r="I160" s="170">
        <f t="shared" si="4"/>
        <v>0</v>
      </c>
      <c r="J160" s="146">
        <f t="shared" si="6"/>
        <v>0</v>
      </c>
      <c r="K160" s="169"/>
    </row>
    <row r="161" spans="1:11" ht="16.5" customHeight="1">
      <c r="A161" s="166"/>
      <c r="B161" s="167"/>
      <c r="C161" s="167"/>
      <c r="D161" s="168"/>
      <c r="E161" s="153">
        <v>42223</v>
      </c>
      <c r="F161" s="157" t="s">
        <v>131</v>
      </c>
      <c r="G161" s="169"/>
      <c r="H161" s="169"/>
      <c r="I161" s="170">
        <f t="shared" si="4"/>
        <v>0</v>
      </c>
      <c r="J161" s="146">
        <f t="shared" si="6"/>
        <v>0</v>
      </c>
      <c r="K161" s="169"/>
    </row>
    <row r="162" spans="1:11" ht="12.75">
      <c r="A162" s="166"/>
      <c r="B162" s="167"/>
      <c r="C162" s="167"/>
      <c r="D162" s="168"/>
      <c r="E162" s="156">
        <v>42229</v>
      </c>
      <c r="F162" s="157" t="s">
        <v>132</v>
      </c>
      <c r="G162" s="169"/>
      <c r="H162" s="169"/>
      <c r="I162" s="170">
        <f t="shared" si="4"/>
        <v>0</v>
      </c>
      <c r="J162" s="146">
        <f t="shared" si="6"/>
        <v>0</v>
      </c>
      <c r="K162" s="169"/>
    </row>
    <row r="163" spans="1:11" ht="12.75">
      <c r="A163" s="166"/>
      <c r="B163" s="167"/>
      <c r="C163" s="167"/>
      <c r="D163" s="163">
        <v>4226</v>
      </c>
      <c r="E163" s="158"/>
      <c r="F163" s="159" t="s">
        <v>133</v>
      </c>
      <c r="G163" s="164">
        <f>G164+G165</f>
        <v>0</v>
      </c>
      <c r="H163" s="164">
        <f>H164+H165</f>
        <v>0</v>
      </c>
      <c r="I163" s="164">
        <f t="shared" si="4"/>
        <v>0</v>
      </c>
      <c r="J163" s="146">
        <f t="shared" si="6"/>
        <v>0</v>
      </c>
      <c r="K163" s="164">
        <f>K164+K165</f>
        <v>0</v>
      </c>
    </row>
    <row r="164" spans="1:11" ht="12.75">
      <c r="A164" s="166"/>
      <c r="B164" s="167"/>
      <c r="C164" s="167"/>
      <c r="D164" s="168"/>
      <c r="E164" s="156">
        <v>42261</v>
      </c>
      <c r="F164" s="157" t="s">
        <v>134</v>
      </c>
      <c r="G164" s="169"/>
      <c r="H164" s="169"/>
      <c r="I164" s="170">
        <f t="shared" si="4"/>
        <v>0</v>
      </c>
      <c r="J164" s="146">
        <f t="shared" si="6"/>
        <v>0</v>
      </c>
      <c r="K164" s="169"/>
    </row>
    <row r="165" spans="1:11" ht="12.75">
      <c r="A165" s="166"/>
      <c r="B165" s="167"/>
      <c r="C165" s="167"/>
      <c r="D165" s="168"/>
      <c r="E165" s="156">
        <v>42262</v>
      </c>
      <c r="F165" s="157" t="s">
        <v>135</v>
      </c>
      <c r="G165" s="169"/>
      <c r="H165" s="169"/>
      <c r="I165" s="170">
        <f t="shared" si="4"/>
        <v>0</v>
      </c>
      <c r="J165" s="146">
        <f t="shared" si="6"/>
        <v>0</v>
      </c>
      <c r="K165" s="169"/>
    </row>
    <row r="166" spans="1:11" ht="25.5">
      <c r="A166" s="140"/>
      <c r="B166" s="141">
        <v>43</v>
      </c>
      <c r="C166" s="141"/>
      <c r="D166" s="141"/>
      <c r="E166" s="142"/>
      <c r="F166" s="143" t="s">
        <v>146</v>
      </c>
      <c r="G166" s="148">
        <f>G167</f>
        <v>0</v>
      </c>
      <c r="H166" s="148">
        <f>H167</f>
        <v>0</v>
      </c>
      <c r="I166" s="149">
        <f t="shared" si="4"/>
        <v>0</v>
      </c>
      <c r="J166" s="146">
        <f t="shared" si="6"/>
        <v>0</v>
      </c>
      <c r="K166" s="148">
        <f>K167</f>
        <v>0</v>
      </c>
    </row>
    <row r="167" spans="1:11" s="147" customFormat="1" ht="12.75">
      <c r="A167" s="161"/>
      <c r="B167" s="162"/>
      <c r="C167" s="162">
        <v>431</v>
      </c>
      <c r="D167" s="163"/>
      <c r="E167" s="158"/>
      <c r="F167" s="159" t="s">
        <v>147</v>
      </c>
      <c r="G167" s="164">
        <f>G168</f>
        <v>0</v>
      </c>
      <c r="H167" s="164">
        <f>H168</f>
        <v>0</v>
      </c>
      <c r="I167" s="165">
        <f>G167+H167</f>
        <v>0</v>
      </c>
      <c r="J167" s="146">
        <f t="shared" si="6"/>
        <v>0</v>
      </c>
      <c r="K167" s="164">
        <f>K168</f>
        <v>0</v>
      </c>
    </row>
    <row r="168" spans="1:11" s="147" customFormat="1" ht="23.25" customHeight="1">
      <c r="A168" s="161"/>
      <c r="B168" s="162"/>
      <c r="C168" s="162"/>
      <c r="D168" s="163">
        <v>4312</v>
      </c>
      <c r="E168" s="158"/>
      <c r="F168" s="159" t="s">
        <v>148</v>
      </c>
      <c r="G168" s="164">
        <f>SUM(G169:G170)</f>
        <v>0</v>
      </c>
      <c r="H168" s="164">
        <f>SUM(H169:H170)</f>
        <v>0</v>
      </c>
      <c r="I168" s="164">
        <f>G168+H168</f>
        <v>0</v>
      </c>
      <c r="J168" s="146">
        <f t="shared" si="6"/>
        <v>0</v>
      </c>
      <c r="K168" s="164">
        <f>SUM(K169:K170)</f>
        <v>0</v>
      </c>
    </row>
    <row r="169" spans="1:11" ht="12.75">
      <c r="A169" s="166"/>
      <c r="B169" s="167"/>
      <c r="C169" s="167"/>
      <c r="D169" s="168"/>
      <c r="E169" s="156">
        <v>43121</v>
      </c>
      <c r="F169" s="157" t="s">
        <v>148</v>
      </c>
      <c r="G169" s="169"/>
      <c r="H169" s="169"/>
      <c r="I169" s="170">
        <f>G169+H169</f>
        <v>0</v>
      </c>
      <c r="J169" s="146">
        <f t="shared" si="6"/>
        <v>0</v>
      </c>
      <c r="K169" s="169"/>
    </row>
    <row r="170" spans="1:11" ht="13.5" thickBot="1">
      <c r="A170" s="171"/>
      <c r="B170" s="172"/>
      <c r="C170" s="172"/>
      <c r="D170" s="173"/>
      <c r="E170" s="174">
        <v>43129</v>
      </c>
      <c r="F170" s="175" t="s">
        <v>149</v>
      </c>
      <c r="G170" s="176"/>
      <c r="H170" s="176"/>
      <c r="I170" s="177">
        <f>G170+H170</f>
        <v>0</v>
      </c>
      <c r="J170" s="146">
        <f t="shared" si="6"/>
        <v>0</v>
      </c>
      <c r="K170" s="176"/>
    </row>
    <row r="171" spans="7:11" ht="12.75">
      <c r="G171" s="181"/>
      <c r="H171" s="181"/>
      <c r="I171" s="182"/>
      <c r="K171" s="181"/>
    </row>
    <row r="172" spans="7:11" ht="12.75">
      <c r="G172" s="183"/>
      <c r="H172" s="183"/>
      <c r="K172" s="183"/>
    </row>
    <row r="173" spans="2:11" ht="12.75">
      <c r="B173" s="208" t="s">
        <v>153</v>
      </c>
      <c r="C173" s="208"/>
      <c r="D173" s="208"/>
      <c r="E173" s="208"/>
      <c r="F173" s="184" t="s">
        <v>154</v>
      </c>
      <c r="G173" s="209" t="s">
        <v>155</v>
      </c>
      <c r="H173" s="209"/>
      <c r="I173" s="182"/>
      <c r="K173" s="137"/>
    </row>
    <row r="174" spans="7:11" ht="12.75">
      <c r="G174" s="181"/>
      <c r="H174" s="181"/>
      <c r="I174" s="182"/>
      <c r="K174" s="181"/>
    </row>
    <row r="175" spans="7:11" ht="12.75">
      <c r="G175" s="181"/>
      <c r="H175" s="181"/>
      <c r="I175" s="182"/>
      <c r="K175" s="181"/>
    </row>
  </sheetData>
  <sheetProtection/>
  <mergeCells count="15">
    <mergeCell ref="C5:C6"/>
    <mergeCell ref="D5:D6"/>
    <mergeCell ref="E5:E6"/>
    <mergeCell ref="F5:F6"/>
    <mergeCell ref="G5:H5"/>
    <mergeCell ref="I5:I6"/>
    <mergeCell ref="A1:D1"/>
    <mergeCell ref="E1:G1"/>
    <mergeCell ref="A2:G2"/>
    <mergeCell ref="A3:I3"/>
    <mergeCell ref="B173:E173"/>
    <mergeCell ref="G173:H173"/>
    <mergeCell ref="A4:I4"/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67">
      <selection activeCell="F12" sqref="F12"/>
    </sheetView>
  </sheetViews>
  <sheetFormatPr defaultColWidth="9.140625" defaultRowHeight="12.75"/>
  <cols>
    <col min="1" max="1" width="2.7109375" style="137" customWidth="1"/>
    <col min="2" max="2" width="3.140625" style="137" customWidth="1"/>
    <col min="3" max="3" width="4.00390625" style="137" customWidth="1"/>
    <col min="4" max="4" width="5.140625" style="178" customWidth="1"/>
    <col min="5" max="5" width="6.00390625" style="179" customWidth="1"/>
    <col min="6" max="6" width="52.7109375" style="180" customWidth="1"/>
    <col min="7" max="7" width="12.421875" style="185" customWidth="1"/>
    <col min="8" max="8" width="0.13671875" style="137" customWidth="1"/>
    <col min="9" max="9" width="0.13671875" style="138" customWidth="1"/>
    <col min="10" max="10" width="11.28125" style="137" hidden="1" customWidth="1"/>
    <col min="11" max="11" width="12.421875" style="185" hidden="1" customWidth="1"/>
    <col min="12" max="16384" width="9.140625" style="137" customWidth="1"/>
  </cols>
  <sheetData>
    <row r="1" spans="1:11" ht="14.25" customHeight="1" thickBot="1">
      <c r="A1" s="203"/>
      <c r="B1" s="203"/>
      <c r="C1" s="203"/>
      <c r="D1" s="203"/>
      <c r="E1" s="204" t="s">
        <v>164</v>
      </c>
      <c r="F1" s="205"/>
      <c r="G1" s="205"/>
      <c r="K1" s="137"/>
    </row>
    <row r="2" spans="1:11" ht="21" customHeight="1">
      <c r="A2" s="206"/>
      <c r="B2" s="206"/>
      <c r="C2" s="206"/>
      <c r="D2" s="206"/>
      <c r="E2" s="206"/>
      <c r="F2" s="206"/>
      <c r="G2" s="206"/>
      <c r="K2" s="137"/>
    </row>
    <row r="3" spans="1:11" ht="22.5" customHeight="1">
      <c r="A3" s="207" t="s">
        <v>164</v>
      </c>
      <c r="B3" s="207"/>
      <c r="C3" s="207"/>
      <c r="D3" s="207"/>
      <c r="E3" s="207"/>
      <c r="F3" s="207"/>
      <c r="G3" s="207"/>
      <c r="H3" s="207"/>
      <c r="I3" s="207"/>
      <c r="K3" s="137"/>
    </row>
    <row r="4" spans="1:11" ht="18" customHeight="1">
      <c r="A4" s="210">
        <v>2014</v>
      </c>
      <c r="B4" s="210"/>
      <c r="C4" s="210"/>
      <c r="D4" s="210"/>
      <c r="E4" s="210"/>
      <c r="F4" s="210"/>
      <c r="G4" s="210"/>
      <c r="H4" s="210"/>
      <c r="I4" s="210"/>
      <c r="K4" s="137"/>
    </row>
    <row r="5" spans="1:11" ht="18" customHeight="1">
      <c r="A5" s="211" t="s">
        <v>0</v>
      </c>
      <c r="B5" s="211" t="s">
        <v>150</v>
      </c>
      <c r="C5" s="212" t="s">
        <v>1</v>
      </c>
      <c r="D5" s="211" t="s">
        <v>2</v>
      </c>
      <c r="E5" s="211" t="s">
        <v>3</v>
      </c>
      <c r="F5" s="214" t="s">
        <v>4</v>
      </c>
      <c r="G5" s="215"/>
      <c r="H5" s="215"/>
      <c r="I5" s="202" t="s">
        <v>152</v>
      </c>
      <c r="K5" s="137"/>
    </row>
    <row r="6" spans="1:11" ht="50.25" customHeight="1">
      <c r="A6" s="211"/>
      <c r="B6" s="211"/>
      <c r="C6" s="213"/>
      <c r="D6" s="211"/>
      <c r="E6" s="211"/>
      <c r="F6" s="214"/>
      <c r="G6" s="139" t="s">
        <v>167</v>
      </c>
      <c r="H6" s="139" t="s">
        <v>151</v>
      </c>
      <c r="I6" s="202"/>
      <c r="K6" s="139" t="s">
        <v>166</v>
      </c>
    </row>
    <row r="7" spans="1:11" s="147" customFormat="1" ht="12.75">
      <c r="A7" s="140">
        <v>3</v>
      </c>
      <c r="B7" s="141"/>
      <c r="C7" s="141"/>
      <c r="D7" s="141"/>
      <c r="E7" s="142"/>
      <c r="F7" s="143" t="s">
        <v>5</v>
      </c>
      <c r="G7" s="144">
        <f>G8+G130+G141</f>
        <v>656913.6</v>
      </c>
      <c r="H7" s="144">
        <f>H8+H130+H141</f>
        <v>0</v>
      </c>
      <c r="I7" s="145">
        <f aca="true" t="shared" si="0" ref="I7:I74">G7+H7</f>
        <v>656913.6</v>
      </c>
      <c r="J7" s="146">
        <f>K7-G7</f>
        <v>82386.40000000002</v>
      </c>
      <c r="K7" s="144">
        <f>K8+K130+K141</f>
        <v>739300</v>
      </c>
    </row>
    <row r="8" spans="1:11" ht="12.75">
      <c r="A8" s="140"/>
      <c r="B8" s="141">
        <v>32</v>
      </c>
      <c r="C8" s="141"/>
      <c r="D8" s="141"/>
      <c r="E8" s="142"/>
      <c r="F8" s="143" t="s">
        <v>6</v>
      </c>
      <c r="G8" s="148">
        <f>G9+G22+G57+G115</f>
        <v>656413.6</v>
      </c>
      <c r="H8" s="148">
        <f>H9+H22+H57+H115</f>
        <v>0</v>
      </c>
      <c r="I8" s="149">
        <f t="shared" si="0"/>
        <v>656413.6</v>
      </c>
      <c r="J8" s="146">
        <f aca="true" t="shared" si="1" ref="J8:J75">K8-G8</f>
        <v>82256.40000000002</v>
      </c>
      <c r="K8" s="148">
        <f>K9+K22+K57+K115</f>
        <v>738670</v>
      </c>
    </row>
    <row r="9" spans="1:11" ht="12.75">
      <c r="A9" s="140"/>
      <c r="B9" s="141"/>
      <c r="C9" s="141">
        <v>321</v>
      </c>
      <c r="D9" s="141"/>
      <c r="E9" s="142"/>
      <c r="F9" s="143" t="s">
        <v>7</v>
      </c>
      <c r="G9" s="148">
        <f>G10+G19+G15</f>
        <v>42350</v>
      </c>
      <c r="H9" s="148">
        <f>H10+H19+H15</f>
        <v>0</v>
      </c>
      <c r="I9" s="149">
        <f t="shared" si="0"/>
        <v>42350</v>
      </c>
      <c r="J9" s="146">
        <f t="shared" si="1"/>
        <v>21650</v>
      </c>
      <c r="K9" s="148">
        <f>K10+K19+K15</f>
        <v>64000</v>
      </c>
    </row>
    <row r="10" spans="1:11" s="147" customFormat="1" ht="12.75">
      <c r="A10" s="140"/>
      <c r="B10" s="141"/>
      <c r="C10" s="141"/>
      <c r="D10" s="141">
        <v>3211</v>
      </c>
      <c r="E10" s="142"/>
      <c r="F10" s="143" t="s">
        <v>8</v>
      </c>
      <c r="G10" s="150">
        <f>SUM(G11:G14)</f>
        <v>30350</v>
      </c>
      <c r="H10" s="150">
        <f>SUM(H11:H14)</f>
        <v>0</v>
      </c>
      <c r="I10" s="150">
        <f t="shared" si="0"/>
        <v>30350</v>
      </c>
      <c r="J10" s="146">
        <f t="shared" si="1"/>
        <v>2950</v>
      </c>
      <c r="K10" s="150">
        <f>SUM(K11:K14)</f>
        <v>33300</v>
      </c>
    </row>
    <row r="11" spans="1:13" ht="12.75">
      <c r="A11" s="151"/>
      <c r="B11" s="152"/>
      <c r="C11" s="152"/>
      <c r="D11" s="152"/>
      <c r="E11" s="153">
        <v>32111</v>
      </c>
      <c r="F11" s="154" t="s">
        <v>9</v>
      </c>
      <c r="G11" s="155">
        <v>17350</v>
      </c>
      <c r="H11" s="155"/>
      <c r="I11" s="149">
        <f t="shared" si="0"/>
        <v>17350</v>
      </c>
      <c r="J11" s="146">
        <f t="shared" si="1"/>
        <v>-120</v>
      </c>
      <c r="K11" s="155">
        <v>17230</v>
      </c>
      <c r="M11" s="186">
        <v>5000</v>
      </c>
    </row>
    <row r="12" spans="1:13" ht="12.75">
      <c r="A12" s="151"/>
      <c r="B12" s="152"/>
      <c r="C12" s="152"/>
      <c r="D12" s="152"/>
      <c r="E12" s="153">
        <v>32113</v>
      </c>
      <c r="F12" s="154" t="s">
        <v>10</v>
      </c>
      <c r="G12" s="155">
        <v>6000</v>
      </c>
      <c r="H12" s="155"/>
      <c r="I12" s="149">
        <f t="shared" si="0"/>
        <v>6000</v>
      </c>
      <c r="J12" s="146">
        <f t="shared" si="1"/>
        <v>5600</v>
      </c>
      <c r="K12" s="155">
        <v>11600</v>
      </c>
      <c r="M12" s="137">
        <v>3000</v>
      </c>
    </row>
    <row r="13" spans="1:13" ht="12.75">
      <c r="A13" s="151"/>
      <c r="B13" s="152"/>
      <c r="C13" s="152"/>
      <c r="D13" s="152"/>
      <c r="E13" s="153">
        <v>32115</v>
      </c>
      <c r="F13" s="154" t="s">
        <v>11</v>
      </c>
      <c r="G13" s="155">
        <v>4000</v>
      </c>
      <c r="H13" s="155"/>
      <c r="I13" s="149">
        <f t="shared" si="0"/>
        <v>4000</v>
      </c>
      <c r="J13" s="146">
        <f t="shared" si="1"/>
        <v>-1610</v>
      </c>
      <c r="K13" s="155">
        <v>2390</v>
      </c>
      <c r="M13" s="137">
        <v>2000</v>
      </c>
    </row>
    <row r="14" spans="1:13" ht="12.75">
      <c r="A14" s="151"/>
      <c r="B14" s="152"/>
      <c r="C14" s="152"/>
      <c r="D14" s="152"/>
      <c r="E14" s="153">
        <v>32119</v>
      </c>
      <c r="F14" s="154" t="s">
        <v>12</v>
      </c>
      <c r="G14" s="155">
        <v>3000</v>
      </c>
      <c r="H14" s="155"/>
      <c r="I14" s="149">
        <f t="shared" si="0"/>
        <v>3000</v>
      </c>
      <c r="J14" s="146">
        <f t="shared" si="1"/>
        <v>-920</v>
      </c>
      <c r="K14" s="155">
        <v>2080</v>
      </c>
      <c r="M14" s="137">
        <v>1000</v>
      </c>
    </row>
    <row r="15" spans="1:11" s="147" customFormat="1" ht="22.5" customHeight="1">
      <c r="A15" s="140"/>
      <c r="B15" s="141"/>
      <c r="C15" s="141"/>
      <c r="D15" s="141">
        <v>3212</v>
      </c>
      <c r="E15" s="142"/>
      <c r="F15" s="143" t="s">
        <v>138</v>
      </c>
      <c r="G15" s="150">
        <f>SUM(G16:G18)</f>
        <v>0</v>
      </c>
      <c r="H15" s="150">
        <f>SUM(H16:H18)</f>
        <v>0</v>
      </c>
      <c r="I15" s="150">
        <f t="shared" si="0"/>
        <v>0</v>
      </c>
      <c r="J15" s="146">
        <f t="shared" si="1"/>
        <v>0</v>
      </c>
      <c r="K15" s="150">
        <f>SUM(K16:K18)</f>
        <v>0</v>
      </c>
    </row>
    <row r="16" spans="1:11" ht="12.75">
      <c r="A16" s="151"/>
      <c r="B16" s="152"/>
      <c r="C16" s="152"/>
      <c r="D16" s="152"/>
      <c r="E16" s="153">
        <v>32121</v>
      </c>
      <c r="F16" s="154" t="s">
        <v>156</v>
      </c>
      <c r="G16" s="155"/>
      <c r="H16" s="155"/>
      <c r="I16" s="149">
        <f t="shared" si="0"/>
        <v>0</v>
      </c>
      <c r="J16" s="146">
        <f t="shared" si="1"/>
        <v>0</v>
      </c>
      <c r="K16" s="155"/>
    </row>
    <row r="17" spans="1:11" ht="12.75">
      <c r="A17" s="151"/>
      <c r="B17" s="152"/>
      <c r="C17" s="152"/>
      <c r="D17" s="152"/>
      <c r="E17" s="153">
        <v>32122</v>
      </c>
      <c r="F17" s="154" t="s">
        <v>136</v>
      </c>
      <c r="G17" s="155"/>
      <c r="H17" s="155"/>
      <c r="I17" s="149">
        <f t="shared" si="0"/>
        <v>0</v>
      </c>
      <c r="J17" s="146">
        <f t="shared" si="1"/>
        <v>0</v>
      </c>
      <c r="K17" s="155"/>
    </row>
    <row r="18" spans="1:11" ht="12.75">
      <c r="A18" s="151"/>
      <c r="B18" s="152"/>
      <c r="C18" s="152"/>
      <c r="D18" s="152"/>
      <c r="E18" s="153">
        <v>32123</v>
      </c>
      <c r="F18" s="154" t="s">
        <v>137</v>
      </c>
      <c r="G18" s="155"/>
      <c r="H18" s="155"/>
      <c r="I18" s="149">
        <f t="shared" si="0"/>
        <v>0</v>
      </c>
      <c r="J18" s="146">
        <f t="shared" si="1"/>
        <v>0</v>
      </c>
      <c r="K18" s="155"/>
    </row>
    <row r="19" spans="1:11" s="147" customFormat="1" ht="12.75">
      <c r="A19" s="140"/>
      <c r="B19" s="141"/>
      <c r="C19" s="141"/>
      <c r="D19" s="141">
        <v>3213</v>
      </c>
      <c r="E19" s="142"/>
      <c r="F19" s="143" t="s">
        <v>13</v>
      </c>
      <c r="G19" s="150">
        <f>SUM(G20:G21)</f>
        <v>12000</v>
      </c>
      <c r="H19" s="150">
        <f>SUM(H20:H21)</f>
        <v>0</v>
      </c>
      <c r="I19" s="150">
        <f t="shared" si="0"/>
        <v>12000</v>
      </c>
      <c r="J19" s="146">
        <f t="shared" si="1"/>
        <v>18700</v>
      </c>
      <c r="K19" s="150">
        <f>SUM(K20:K21)</f>
        <v>30700</v>
      </c>
    </row>
    <row r="20" spans="1:11" ht="12.75">
      <c r="A20" s="151"/>
      <c r="B20" s="152"/>
      <c r="C20" s="152"/>
      <c r="D20" s="152"/>
      <c r="E20" s="153">
        <v>32131</v>
      </c>
      <c r="F20" s="154" t="s">
        <v>14</v>
      </c>
      <c r="G20" s="155">
        <v>6000</v>
      </c>
      <c r="H20" s="155"/>
      <c r="I20" s="149">
        <f t="shared" si="0"/>
        <v>6000</v>
      </c>
      <c r="J20" s="146">
        <f t="shared" si="1"/>
        <v>5000</v>
      </c>
      <c r="K20" s="155">
        <v>11000</v>
      </c>
    </row>
    <row r="21" spans="1:11" ht="12.75">
      <c r="A21" s="151"/>
      <c r="B21" s="152"/>
      <c r="C21" s="152"/>
      <c r="D21" s="152"/>
      <c r="E21" s="153">
        <v>32132</v>
      </c>
      <c r="F21" s="154" t="s">
        <v>15</v>
      </c>
      <c r="G21" s="155">
        <v>6000</v>
      </c>
      <c r="H21" s="155"/>
      <c r="I21" s="149">
        <f t="shared" si="0"/>
        <v>6000</v>
      </c>
      <c r="J21" s="146">
        <f t="shared" si="1"/>
        <v>13700</v>
      </c>
      <c r="K21" s="155">
        <v>19700</v>
      </c>
    </row>
    <row r="22" spans="1:11" ht="12.75">
      <c r="A22" s="140"/>
      <c r="B22" s="141"/>
      <c r="C22" s="141">
        <v>322</v>
      </c>
      <c r="D22" s="141"/>
      <c r="E22" s="142"/>
      <c r="F22" s="143" t="s">
        <v>16</v>
      </c>
      <c r="G22" s="148">
        <f>G23+G39+G45+G50+G52+G31+G55</f>
        <v>203953.6</v>
      </c>
      <c r="H22" s="148">
        <f>H23+H39+H45+H52+H31</f>
        <v>0</v>
      </c>
      <c r="I22" s="149">
        <f t="shared" si="0"/>
        <v>203953.6</v>
      </c>
      <c r="J22" s="146">
        <f t="shared" si="1"/>
        <v>10906.399999999994</v>
      </c>
      <c r="K22" s="148">
        <f>K23+K39+K45+K52+K31</f>
        <v>214860</v>
      </c>
    </row>
    <row r="23" spans="1:11" s="147" customFormat="1" ht="12.75">
      <c r="A23" s="140"/>
      <c r="B23" s="141"/>
      <c r="C23" s="141"/>
      <c r="D23" s="141">
        <v>3221</v>
      </c>
      <c r="E23" s="142"/>
      <c r="F23" s="143" t="s">
        <v>17</v>
      </c>
      <c r="G23" s="150">
        <f>SUM(G24:G30)</f>
        <v>94853.6</v>
      </c>
      <c r="H23" s="150">
        <f>SUM(H24:H30)</f>
        <v>0</v>
      </c>
      <c r="I23" s="150">
        <f t="shared" si="0"/>
        <v>94853.6</v>
      </c>
      <c r="J23" s="146">
        <f t="shared" si="1"/>
        <v>13346.399999999994</v>
      </c>
      <c r="K23" s="150">
        <f>SUM(K24:K30)</f>
        <v>108200</v>
      </c>
    </row>
    <row r="24" spans="1:13" ht="12.75">
      <c r="A24" s="151"/>
      <c r="B24" s="152"/>
      <c r="C24" s="152"/>
      <c r="D24" s="152"/>
      <c r="E24" s="153">
        <v>32211</v>
      </c>
      <c r="F24" s="154" t="s">
        <v>18</v>
      </c>
      <c r="G24" s="155">
        <v>75000</v>
      </c>
      <c r="H24" s="155"/>
      <c r="I24" s="149">
        <f t="shared" si="0"/>
        <v>75000</v>
      </c>
      <c r="J24" s="146">
        <f t="shared" si="1"/>
        <v>1050</v>
      </c>
      <c r="K24" s="155">
        <v>76050</v>
      </c>
      <c r="M24" s="137">
        <v>2267</v>
      </c>
    </row>
    <row r="25" spans="1:11" ht="12.75">
      <c r="A25" s="151"/>
      <c r="B25" s="152"/>
      <c r="C25" s="152"/>
      <c r="D25" s="152"/>
      <c r="E25" s="153">
        <v>32212</v>
      </c>
      <c r="F25" s="154" t="s">
        <v>19</v>
      </c>
      <c r="G25" s="155">
        <v>5000</v>
      </c>
      <c r="H25" s="155"/>
      <c r="I25" s="149">
        <f t="shared" si="0"/>
        <v>5000</v>
      </c>
      <c r="J25" s="146">
        <f t="shared" si="1"/>
        <v>7450</v>
      </c>
      <c r="K25" s="155">
        <v>12450</v>
      </c>
    </row>
    <row r="26" spans="1:11" ht="12.75">
      <c r="A26" s="151"/>
      <c r="B26" s="152"/>
      <c r="C26" s="152"/>
      <c r="D26" s="152"/>
      <c r="E26" s="153">
        <v>32213</v>
      </c>
      <c r="F26" s="154" t="s">
        <v>20</v>
      </c>
      <c r="G26" s="155"/>
      <c r="H26" s="155"/>
      <c r="I26" s="149">
        <f t="shared" si="0"/>
        <v>0</v>
      </c>
      <c r="J26" s="146">
        <f t="shared" si="1"/>
        <v>0</v>
      </c>
      <c r="K26" s="155"/>
    </row>
    <row r="27" spans="1:11" ht="12.75">
      <c r="A27" s="151"/>
      <c r="B27" s="152"/>
      <c r="C27" s="152"/>
      <c r="D27" s="152"/>
      <c r="E27" s="153">
        <v>32214</v>
      </c>
      <c r="F27" s="154" t="s">
        <v>21</v>
      </c>
      <c r="G27" s="155">
        <v>7000</v>
      </c>
      <c r="H27" s="155"/>
      <c r="I27" s="149">
        <f t="shared" si="0"/>
        <v>7000</v>
      </c>
      <c r="J27" s="146">
        <f t="shared" si="1"/>
        <v>300</v>
      </c>
      <c r="K27" s="155">
        <v>7300</v>
      </c>
    </row>
    <row r="28" spans="1:11" ht="12.75" hidden="1">
      <c r="A28" s="151"/>
      <c r="B28" s="152"/>
      <c r="C28" s="152"/>
      <c r="D28" s="152"/>
      <c r="E28" s="153">
        <v>32215</v>
      </c>
      <c r="F28" s="154" t="s">
        <v>22</v>
      </c>
      <c r="G28" s="155"/>
      <c r="H28" s="155"/>
      <c r="I28" s="149">
        <f t="shared" si="0"/>
        <v>0</v>
      </c>
      <c r="J28" s="146">
        <f t="shared" si="1"/>
        <v>0</v>
      </c>
      <c r="K28" s="155"/>
    </row>
    <row r="29" spans="1:11" ht="12.75">
      <c r="A29" s="151"/>
      <c r="B29" s="152"/>
      <c r="C29" s="152"/>
      <c r="D29" s="152"/>
      <c r="E29" s="153">
        <v>32216</v>
      </c>
      <c r="F29" s="154" t="s">
        <v>23</v>
      </c>
      <c r="G29" s="155">
        <v>7000</v>
      </c>
      <c r="H29" s="155"/>
      <c r="I29" s="149">
        <f t="shared" si="0"/>
        <v>7000</v>
      </c>
      <c r="J29" s="146">
        <f t="shared" si="1"/>
        <v>4450</v>
      </c>
      <c r="K29" s="155">
        <v>11450</v>
      </c>
    </row>
    <row r="30" spans="1:11" ht="12.75">
      <c r="A30" s="151"/>
      <c r="B30" s="152"/>
      <c r="C30" s="152"/>
      <c r="D30" s="152"/>
      <c r="E30" s="153">
        <v>32219</v>
      </c>
      <c r="F30" s="154" t="s">
        <v>24</v>
      </c>
      <c r="G30" s="155">
        <v>853.6</v>
      </c>
      <c r="H30" s="155"/>
      <c r="I30" s="149">
        <f t="shared" si="0"/>
        <v>853.6</v>
      </c>
      <c r="J30" s="146">
        <f t="shared" si="1"/>
        <v>96.39999999999998</v>
      </c>
      <c r="K30" s="155">
        <v>950</v>
      </c>
    </row>
    <row r="31" spans="1:11" ht="12.75">
      <c r="A31" s="140"/>
      <c r="B31" s="141"/>
      <c r="C31" s="141"/>
      <c r="D31" s="141">
        <v>3222</v>
      </c>
      <c r="E31" s="142"/>
      <c r="F31" s="143" t="s">
        <v>139</v>
      </c>
      <c r="G31" s="150">
        <f>SUM(G32:G38)</f>
        <v>0</v>
      </c>
      <c r="H31" s="150">
        <f>SUM(H32:H38)</f>
        <v>0</v>
      </c>
      <c r="I31" s="150">
        <f t="shared" si="0"/>
        <v>0</v>
      </c>
      <c r="J31" s="146">
        <f t="shared" si="1"/>
        <v>0</v>
      </c>
      <c r="K31" s="150">
        <f>SUM(K32:K38)</f>
        <v>0</v>
      </c>
    </row>
    <row r="32" spans="1:11" ht="12.75">
      <c r="A32" s="151"/>
      <c r="B32" s="152"/>
      <c r="C32" s="152"/>
      <c r="D32" s="152"/>
      <c r="E32" s="153">
        <v>32221</v>
      </c>
      <c r="F32" s="154" t="s">
        <v>144</v>
      </c>
      <c r="G32" s="155"/>
      <c r="H32" s="155"/>
      <c r="I32" s="149">
        <f t="shared" si="0"/>
        <v>0</v>
      </c>
      <c r="J32" s="146">
        <f t="shared" si="1"/>
        <v>0</v>
      </c>
      <c r="K32" s="155"/>
    </row>
    <row r="33" spans="1:11" ht="12.75">
      <c r="A33" s="151"/>
      <c r="B33" s="152"/>
      <c r="C33" s="152"/>
      <c r="D33" s="152"/>
      <c r="E33" s="153">
        <v>32222</v>
      </c>
      <c r="F33" s="154" t="s">
        <v>143</v>
      </c>
      <c r="G33" s="155"/>
      <c r="H33" s="155"/>
      <c r="I33" s="149">
        <f t="shared" si="0"/>
        <v>0</v>
      </c>
      <c r="J33" s="146">
        <f t="shared" si="1"/>
        <v>0</v>
      </c>
      <c r="K33" s="155"/>
    </row>
    <row r="34" spans="1:11" ht="12.75">
      <c r="A34" s="151"/>
      <c r="B34" s="152"/>
      <c r="C34" s="152"/>
      <c r="D34" s="152"/>
      <c r="E34" s="153">
        <v>32223</v>
      </c>
      <c r="F34" s="154" t="s">
        <v>142</v>
      </c>
      <c r="G34" s="155"/>
      <c r="H34" s="155"/>
      <c r="I34" s="149">
        <f t="shared" si="0"/>
        <v>0</v>
      </c>
      <c r="J34" s="146">
        <f t="shared" si="1"/>
        <v>0</v>
      </c>
      <c r="K34" s="155"/>
    </row>
    <row r="35" spans="1:11" ht="12.75">
      <c r="A35" s="151"/>
      <c r="B35" s="152"/>
      <c r="C35" s="152"/>
      <c r="D35" s="152"/>
      <c r="E35" s="153">
        <v>32224</v>
      </c>
      <c r="F35" s="154" t="s">
        <v>141</v>
      </c>
      <c r="G35" s="155"/>
      <c r="H35" s="155"/>
      <c r="I35" s="149">
        <f t="shared" si="0"/>
        <v>0</v>
      </c>
      <c r="J35" s="146">
        <f t="shared" si="1"/>
        <v>0</v>
      </c>
      <c r="K35" s="155"/>
    </row>
    <row r="36" spans="1:11" ht="12.75">
      <c r="A36" s="151"/>
      <c r="B36" s="152"/>
      <c r="C36" s="152"/>
      <c r="D36" s="152"/>
      <c r="E36" s="153">
        <v>32225</v>
      </c>
      <c r="F36" s="154" t="s">
        <v>157</v>
      </c>
      <c r="G36" s="155"/>
      <c r="H36" s="155"/>
      <c r="I36" s="149">
        <f t="shared" si="0"/>
        <v>0</v>
      </c>
      <c r="J36" s="146">
        <f t="shared" si="1"/>
        <v>0</v>
      </c>
      <c r="K36" s="155"/>
    </row>
    <row r="37" spans="1:11" ht="12.75">
      <c r="A37" s="151"/>
      <c r="B37" s="152"/>
      <c r="C37" s="152"/>
      <c r="D37" s="152"/>
      <c r="E37" s="153">
        <v>32226</v>
      </c>
      <c r="F37" s="154" t="s">
        <v>158</v>
      </c>
      <c r="G37" s="155"/>
      <c r="H37" s="155"/>
      <c r="I37" s="149">
        <f t="shared" si="0"/>
        <v>0</v>
      </c>
      <c r="J37" s="146">
        <f t="shared" si="1"/>
        <v>0</v>
      </c>
      <c r="K37" s="155"/>
    </row>
    <row r="38" spans="1:11" ht="12.75">
      <c r="A38" s="151"/>
      <c r="B38" s="152"/>
      <c r="C38" s="152"/>
      <c r="D38" s="152"/>
      <c r="E38" s="153">
        <v>32229</v>
      </c>
      <c r="F38" s="154" t="s">
        <v>140</v>
      </c>
      <c r="G38" s="155"/>
      <c r="H38" s="155"/>
      <c r="I38" s="149">
        <f t="shared" si="0"/>
        <v>0</v>
      </c>
      <c r="J38" s="146">
        <f t="shared" si="1"/>
        <v>0</v>
      </c>
      <c r="K38" s="155"/>
    </row>
    <row r="39" spans="1:11" s="147" customFormat="1" ht="12.75">
      <c r="A39" s="140"/>
      <c r="B39" s="141"/>
      <c r="C39" s="141"/>
      <c r="D39" s="141">
        <v>3223</v>
      </c>
      <c r="E39" s="142"/>
      <c r="F39" s="143" t="s">
        <v>25</v>
      </c>
      <c r="G39" s="150">
        <f>SUM(G40:G44)</f>
        <v>104100</v>
      </c>
      <c r="H39" s="150">
        <f>SUM(H40:H44)</f>
        <v>0</v>
      </c>
      <c r="I39" s="150">
        <f t="shared" si="0"/>
        <v>104100</v>
      </c>
      <c r="J39" s="146">
        <f t="shared" si="1"/>
        <v>1420</v>
      </c>
      <c r="K39" s="150">
        <f>SUM(K40:K44)</f>
        <v>105520</v>
      </c>
    </row>
    <row r="40" spans="1:11" ht="12.75">
      <c r="A40" s="151"/>
      <c r="B40" s="152"/>
      <c r="C40" s="152"/>
      <c r="D40" s="152"/>
      <c r="E40" s="153">
        <v>32231</v>
      </c>
      <c r="F40" s="154" t="s">
        <v>26</v>
      </c>
      <c r="G40" s="155">
        <v>32000</v>
      </c>
      <c r="H40" s="155"/>
      <c r="I40" s="149">
        <f t="shared" si="0"/>
        <v>32000</v>
      </c>
      <c r="J40" s="146">
        <f t="shared" si="1"/>
        <v>-3980</v>
      </c>
      <c r="K40" s="155">
        <v>28020</v>
      </c>
    </row>
    <row r="41" spans="1:11" ht="12.75">
      <c r="A41" s="151"/>
      <c r="B41" s="152"/>
      <c r="C41" s="152"/>
      <c r="D41" s="152"/>
      <c r="E41" s="153">
        <v>32232</v>
      </c>
      <c r="F41" s="154" t="s">
        <v>27</v>
      </c>
      <c r="G41" s="155"/>
      <c r="H41" s="155"/>
      <c r="I41" s="149">
        <f t="shared" si="0"/>
        <v>0</v>
      </c>
      <c r="J41" s="146">
        <f t="shared" si="1"/>
        <v>0</v>
      </c>
      <c r="K41" s="155"/>
    </row>
    <row r="42" spans="1:11" ht="12.75">
      <c r="A42" s="151"/>
      <c r="B42" s="152"/>
      <c r="C42" s="152"/>
      <c r="D42" s="152"/>
      <c r="E42" s="153">
        <v>32233</v>
      </c>
      <c r="F42" s="154" t="s">
        <v>28</v>
      </c>
      <c r="G42" s="155">
        <v>45000</v>
      </c>
      <c r="H42" s="155"/>
      <c r="I42" s="149">
        <f t="shared" si="0"/>
        <v>45000</v>
      </c>
      <c r="J42" s="146">
        <f t="shared" si="1"/>
        <v>2000</v>
      </c>
      <c r="K42" s="155">
        <v>47000</v>
      </c>
    </row>
    <row r="43" spans="1:11" ht="12.75">
      <c r="A43" s="151"/>
      <c r="B43" s="152"/>
      <c r="C43" s="152"/>
      <c r="D43" s="152"/>
      <c r="E43" s="153">
        <v>32234</v>
      </c>
      <c r="F43" s="154" t="s">
        <v>29</v>
      </c>
      <c r="G43" s="155">
        <v>27100</v>
      </c>
      <c r="H43" s="155"/>
      <c r="I43" s="149">
        <f t="shared" si="0"/>
        <v>27100</v>
      </c>
      <c r="J43" s="146">
        <f t="shared" si="1"/>
        <v>3400</v>
      </c>
      <c r="K43" s="155">
        <v>30500</v>
      </c>
    </row>
    <row r="44" spans="1:11" ht="25.5">
      <c r="A44" s="151"/>
      <c r="B44" s="152"/>
      <c r="C44" s="152"/>
      <c r="D44" s="152"/>
      <c r="E44" s="153">
        <v>32239</v>
      </c>
      <c r="F44" s="154" t="s">
        <v>30</v>
      </c>
      <c r="G44" s="155"/>
      <c r="H44" s="155"/>
      <c r="I44" s="149">
        <f t="shared" si="0"/>
        <v>0</v>
      </c>
      <c r="J44" s="146">
        <f t="shared" si="1"/>
        <v>0</v>
      </c>
      <c r="K44" s="155"/>
    </row>
    <row r="45" spans="1:11" ht="12.75">
      <c r="A45" s="151"/>
      <c r="B45" s="152"/>
      <c r="C45" s="152"/>
      <c r="D45" s="141">
        <v>3224</v>
      </c>
      <c r="E45" s="142"/>
      <c r="F45" s="143" t="s">
        <v>31</v>
      </c>
      <c r="G45" s="150">
        <f>SUM(G46:G49)</f>
        <v>0</v>
      </c>
      <c r="H45" s="150">
        <f>SUM(H46:H49)</f>
        <v>0</v>
      </c>
      <c r="I45" s="150">
        <f t="shared" si="0"/>
        <v>0</v>
      </c>
      <c r="J45" s="146">
        <f t="shared" si="1"/>
        <v>0</v>
      </c>
      <c r="K45" s="150">
        <f>SUM(K46:K49)</f>
        <v>0</v>
      </c>
    </row>
    <row r="46" spans="1:11" ht="25.5">
      <c r="A46" s="151"/>
      <c r="B46" s="152"/>
      <c r="C46" s="152"/>
      <c r="D46" s="152"/>
      <c r="E46" s="153">
        <v>32241</v>
      </c>
      <c r="F46" s="154" t="s">
        <v>32</v>
      </c>
      <c r="G46" s="155"/>
      <c r="H46" s="155"/>
      <c r="I46" s="149">
        <f t="shared" si="0"/>
        <v>0</v>
      </c>
      <c r="J46" s="146">
        <f t="shared" si="1"/>
        <v>0</v>
      </c>
      <c r="K46" s="155"/>
    </row>
    <row r="47" spans="1:11" ht="25.5">
      <c r="A47" s="151"/>
      <c r="B47" s="152"/>
      <c r="C47" s="152"/>
      <c r="D47" s="152"/>
      <c r="E47" s="153">
        <v>32242</v>
      </c>
      <c r="F47" s="154" t="s">
        <v>33</v>
      </c>
      <c r="G47" s="155"/>
      <c r="H47" s="155"/>
      <c r="I47" s="149">
        <f t="shared" si="0"/>
        <v>0</v>
      </c>
      <c r="J47" s="146">
        <f t="shared" si="1"/>
        <v>0</v>
      </c>
      <c r="K47" s="155"/>
    </row>
    <row r="48" spans="1:11" ht="25.5">
      <c r="A48" s="151"/>
      <c r="B48" s="152"/>
      <c r="C48" s="152"/>
      <c r="D48" s="152"/>
      <c r="E48" s="156">
        <v>32243</v>
      </c>
      <c r="F48" s="154" t="s">
        <v>34</v>
      </c>
      <c r="G48" s="155"/>
      <c r="H48" s="155"/>
      <c r="I48" s="149">
        <f t="shared" si="0"/>
        <v>0</v>
      </c>
      <c r="J48" s="146">
        <f t="shared" si="1"/>
        <v>0</v>
      </c>
      <c r="K48" s="155"/>
    </row>
    <row r="49" spans="1:11" ht="12.75">
      <c r="A49" s="151"/>
      <c r="B49" s="152"/>
      <c r="C49" s="152"/>
      <c r="D49" s="152"/>
      <c r="E49" s="156">
        <v>32244</v>
      </c>
      <c r="F49" s="157" t="s">
        <v>35</v>
      </c>
      <c r="G49" s="155"/>
      <c r="H49" s="155"/>
      <c r="I49" s="149">
        <f t="shared" si="0"/>
        <v>0</v>
      </c>
      <c r="J49" s="146">
        <f t="shared" si="1"/>
        <v>0</v>
      </c>
      <c r="K49" s="155"/>
    </row>
    <row r="50" spans="1:11" ht="12.75" hidden="1">
      <c r="A50" s="151"/>
      <c r="B50" s="152"/>
      <c r="C50" s="152"/>
      <c r="D50" s="141">
        <v>3227</v>
      </c>
      <c r="E50" s="158"/>
      <c r="F50" s="159" t="s">
        <v>22</v>
      </c>
      <c r="G50" s="160"/>
      <c r="H50" s="155"/>
      <c r="I50" s="149"/>
      <c r="J50" s="146"/>
      <c r="K50" s="155"/>
    </row>
    <row r="51" spans="1:11" ht="12.75" hidden="1">
      <c r="A51" s="151"/>
      <c r="B51" s="152"/>
      <c r="C51" s="152"/>
      <c r="D51" s="152"/>
      <c r="E51" s="156">
        <v>32271</v>
      </c>
      <c r="F51" s="157" t="s">
        <v>22</v>
      </c>
      <c r="G51" s="155"/>
      <c r="H51" s="155"/>
      <c r="I51" s="149"/>
      <c r="J51" s="146"/>
      <c r="K51" s="155"/>
    </row>
    <row r="52" spans="1:11" s="147" customFormat="1" ht="12.75">
      <c r="A52" s="140"/>
      <c r="B52" s="141"/>
      <c r="C52" s="141"/>
      <c r="D52" s="141">
        <v>3225</v>
      </c>
      <c r="E52" s="142"/>
      <c r="F52" s="143" t="s">
        <v>36</v>
      </c>
      <c r="G52" s="150">
        <f>SUM(G53:G54)</f>
        <v>5000</v>
      </c>
      <c r="H52" s="150">
        <f>SUM(H53:H54)</f>
        <v>0</v>
      </c>
      <c r="I52" s="150">
        <f t="shared" si="0"/>
        <v>5000</v>
      </c>
      <c r="J52" s="146">
        <f t="shared" si="1"/>
        <v>-3860</v>
      </c>
      <c r="K52" s="150">
        <f>SUM(K53:K54)</f>
        <v>1140</v>
      </c>
    </row>
    <row r="53" spans="1:11" ht="12.75">
      <c r="A53" s="151"/>
      <c r="B53" s="152"/>
      <c r="C53" s="152"/>
      <c r="D53" s="152"/>
      <c r="E53" s="153">
        <v>32251</v>
      </c>
      <c r="F53" s="154" t="s">
        <v>37</v>
      </c>
      <c r="G53" s="155">
        <v>3000</v>
      </c>
      <c r="H53" s="155"/>
      <c r="I53" s="149">
        <f t="shared" si="0"/>
        <v>3000</v>
      </c>
      <c r="J53" s="146">
        <f t="shared" si="1"/>
        <v>-1860</v>
      </c>
      <c r="K53" s="155">
        <v>1140</v>
      </c>
    </row>
    <row r="54" spans="1:11" ht="12.75">
      <c r="A54" s="151"/>
      <c r="B54" s="152"/>
      <c r="C54" s="152"/>
      <c r="D54" s="152"/>
      <c r="E54" s="153">
        <v>32252</v>
      </c>
      <c r="F54" s="154" t="s">
        <v>38</v>
      </c>
      <c r="G54" s="155">
        <v>2000</v>
      </c>
      <c r="H54" s="155"/>
      <c r="I54" s="149">
        <f t="shared" si="0"/>
        <v>2000</v>
      </c>
      <c r="J54" s="146">
        <f t="shared" si="1"/>
        <v>-2000</v>
      </c>
      <c r="K54" s="155">
        <v>0</v>
      </c>
    </row>
    <row r="55" spans="1:11" ht="12.75">
      <c r="A55" s="151"/>
      <c r="B55" s="152"/>
      <c r="C55" s="152"/>
      <c r="D55" s="141">
        <v>3227</v>
      </c>
      <c r="E55" s="158"/>
      <c r="F55" s="159" t="s">
        <v>22</v>
      </c>
      <c r="G55" s="160">
        <f>SUM(G56)</f>
        <v>0</v>
      </c>
      <c r="H55" s="155"/>
      <c r="I55" s="149"/>
      <c r="J55" s="146">
        <f t="shared" si="1"/>
        <v>0</v>
      </c>
      <c r="K55" s="155">
        <v>0</v>
      </c>
    </row>
    <row r="56" spans="1:11" ht="12.75">
      <c r="A56" s="151"/>
      <c r="B56" s="152"/>
      <c r="C56" s="152"/>
      <c r="D56" s="152"/>
      <c r="E56" s="156">
        <v>32271</v>
      </c>
      <c r="F56" s="157" t="s">
        <v>22</v>
      </c>
      <c r="G56" s="155"/>
      <c r="H56" s="155"/>
      <c r="I56" s="149"/>
      <c r="J56" s="146">
        <f t="shared" si="1"/>
        <v>0</v>
      </c>
      <c r="K56" s="155"/>
    </row>
    <row r="57" spans="1:11" ht="12.75">
      <c r="A57" s="140"/>
      <c r="B57" s="141"/>
      <c r="C57" s="141">
        <v>323</v>
      </c>
      <c r="D57" s="141"/>
      <c r="E57" s="142"/>
      <c r="F57" s="143" t="s">
        <v>39</v>
      </c>
      <c r="G57" s="148">
        <f>G58+G64+G69+G75+G83+G88+G93+G103+G107</f>
        <v>361110</v>
      </c>
      <c r="H57" s="148">
        <f>H58+H64+H69+H75+H83+H88+H93+H103+H107</f>
        <v>0</v>
      </c>
      <c r="I57" s="149">
        <f t="shared" si="0"/>
        <v>361110</v>
      </c>
      <c r="J57" s="146">
        <f t="shared" si="1"/>
        <v>59700</v>
      </c>
      <c r="K57" s="148">
        <f>K58+K64+K69+K75+K83+K88+K93+K103+K107</f>
        <v>420810</v>
      </c>
    </row>
    <row r="58" spans="1:11" s="147" customFormat="1" ht="12.75">
      <c r="A58" s="140"/>
      <c r="B58" s="141"/>
      <c r="C58" s="141"/>
      <c r="D58" s="141">
        <v>3231</v>
      </c>
      <c r="E58" s="142"/>
      <c r="F58" s="143" t="s">
        <v>40</v>
      </c>
      <c r="G58" s="150">
        <f>SUM(G59:G63)</f>
        <v>131810</v>
      </c>
      <c r="H58" s="150">
        <f>SUM(H59:H63)</f>
        <v>0</v>
      </c>
      <c r="I58" s="150">
        <f t="shared" si="0"/>
        <v>131810</v>
      </c>
      <c r="J58" s="146">
        <f t="shared" si="1"/>
        <v>26200</v>
      </c>
      <c r="K58" s="150">
        <f>SUM(K59:K63)</f>
        <v>158010</v>
      </c>
    </row>
    <row r="59" spans="1:11" ht="12.75">
      <c r="A59" s="151"/>
      <c r="B59" s="152"/>
      <c r="C59" s="152"/>
      <c r="D59" s="152"/>
      <c r="E59" s="153">
        <v>32311</v>
      </c>
      <c r="F59" s="154" t="s">
        <v>41</v>
      </c>
      <c r="G59" s="155">
        <v>66000</v>
      </c>
      <c r="H59" s="155"/>
      <c r="I59" s="149">
        <f t="shared" si="0"/>
        <v>66000</v>
      </c>
      <c r="J59" s="146">
        <f t="shared" si="1"/>
        <v>22960</v>
      </c>
      <c r="K59" s="155">
        <v>88960</v>
      </c>
    </row>
    <row r="60" spans="1:11" ht="12.75">
      <c r="A60" s="151"/>
      <c r="B60" s="152"/>
      <c r="C60" s="152"/>
      <c r="D60" s="152"/>
      <c r="E60" s="153">
        <v>32312</v>
      </c>
      <c r="F60" s="154" t="s">
        <v>42</v>
      </c>
      <c r="G60" s="155"/>
      <c r="H60" s="155"/>
      <c r="I60" s="149">
        <f t="shared" si="0"/>
        <v>0</v>
      </c>
      <c r="J60" s="146">
        <f t="shared" si="1"/>
        <v>0</v>
      </c>
      <c r="K60" s="155"/>
    </row>
    <row r="61" spans="1:11" ht="12.75">
      <c r="A61" s="151"/>
      <c r="B61" s="152"/>
      <c r="C61" s="152"/>
      <c r="D61" s="152"/>
      <c r="E61" s="153">
        <v>32313</v>
      </c>
      <c r="F61" s="154" t="s">
        <v>43</v>
      </c>
      <c r="G61" s="155">
        <v>65810</v>
      </c>
      <c r="H61" s="155"/>
      <c r="I61" s="149">
        <f t="shared" si="0"/>
        <v>65810</v>
      </c>
      <c r="J61" s="146">
        <f t="shared" si="1"/>
        <v>3240</v>
      </c>
      <c r="K61" s="155">
        <v>69050</v>
      </c>
    </row>
    <row r="62" spans="1:11" ht="12.75">
      <c r="A62" s="151"/>
      <c r="B62" s="152"/>
      <c r="C62" s="152"/>
      <c r="D62" s="152"/>
      <c r="E62" s="153">
        <v>32314</v>
      </c>
      <c r="F62" s="154" t="s">
        <v>44</v>
      </c>
      <c r="G62" s="155"/>
      <c r="H62" s="155"/>
      <c r="I62" s="149">
        <f t="shared" si="0"/>
        <v>0</v>
      </c>
      <c r="J62" s="146">
        <f t="shared" si="1"/>
        <v>0</v>
      </c>
      <c r="K62" s="155"/>
    </row>
    <row r="63" spans="1:11" ht="12.75">
      <c r="A63" s="151"/>
      <c r="B63" s="152"/>
      <c r="C63" s="152"/>
      <c r="D63" s="152"/>
      <c r="E63" s="153">
        <v>32319</v>
      </c>
      <c r="F63" s="154" t="s">
        <v>45</v>
      </c>
      <c r="G63" s="155"/>
      <c r="H63" s="155"/>
      <c r="I63" s="149">
        <f t="shared" si="0"/>
        <v>0</v>
      </c>
      <c r="J63" s="146">
        <f t="shared" si="1"/>
        <v>0</v>
      </c>
      <c r="K63" s="155"/>
    </row>
    <row r="64" spans="1:11" s="147" customFormat="1" ht="12.75">
      <c r="A64" s="140"/>
      <c r="B64" s="141"/>
      <c r="C64" s="141"/>
      <c r="D64" s="141">
        <v>3232</v>
      </c>
      <c r="E64" s="142"/>
      <c r="F64" s="143" t="s">
        <v>46</v>
      </c>
      <c r="G64" s="150">
        <f>SUM(G65:G68)</f>
        <v>59200</v>
      </c>
      <c r="H64" s="150">
        <f>SUM(H65:H68)</f>
        <v>0</v>
      </c>
      <c r="I64" s="150">
        <f t="shared" si="0"/>
        <v>59200</v>
      </c>
      <c r="J64" s="146">
        <f t="shared" si="1"/>
        <v>8040</v>
      </c>
      <c r="K64" s="150">
        <f>SUM(K65:K68)</f>
        <v>67240</v>
      </c>
    </row>
    <row r="65" spans="1:11" ht="25.5">
      <c r="A65" s="151"/>
      <c r="B65" s="152"/>
      <c r="C65" s="152"/>
      <c r="D65" s="152"/>
      <c r="E65" s="153">
        <v>32321</v>
      </c>
      <c r="F65" s="154" t="s">
        <v>47</v>
      </c>
      <c r="G65" s="155">
        <v>6300</v>
      </c>
      <c r="H65" s="155"/>
      <c r="I65" s="149">
        <f t="shared" si="0"/>
        <v>6300</v>
      </c>
      <c r="J65" s="146">
        <f t="shared" si="1"/>
        <v>3160</v>
      </c>
      <c r="K65" s="155">
        <v>9460</v>
      </c>
    </row>
    <row r="66" spans="1:11" ht="25.5">
      <c r="A66" s="151"/>
      <c r="B66" s="152"/>
      <c r="C66" s="152"/>
      <c r="D66" s="152"/>
      <c r="E66" s="153">
        <v>32322</v>
      </c>
      <c r="F66" s="154" t="s">
        <v>48</v>
      </c>
      <c r="G66" s="155">
        <v>35000</v>
      </c>
      <c r="H66" s="155"/>
      <c r="I66" s="149">
        <f t="shared" si="0"/>
        <v>35000</v>
      </c>
      <c r="J66" s="146">
        <f t="shared" si="1"/>
        <v>10580</v>
      </c>
      <c r="K66" s="155">
        <v>45580</v>
      </c>
    </row>
    <row r="67" spans="1:11" ht="25.5">
      <c r="A67" s="151"/>
      <c r="B67" s="152"/>
      <c r="C67" s="152"/>
      <c r="D67" s="152"/>
      <c r="E67" s="153">
        <v>32323</v>
      </c>
      <c r="F67" s="154" t="s">
        <v>49</v>
      </c>
      <c r="G67" s="155">
        <v>9900</v>
      </c>
      <c r="H67" s="155"/>
      <c r="I67" s="149">
        <f t="shared" si="0"/>
        <v>9900</v>
      </c>
      <c r="J67" s="146">
        <f t="shared" si="1"/>
        <v>1450</v>
      </c>
      <c r="K67" s="155">
        <v>11350</v>
      </c>
    </row>
    <row r="68" spans="1:11" ht="12.75">
      <c r="A68" s="151"/>
      <c r="B68" s="152"/>
      <c r="C68" s="152"/>
      <c r="D68" s="152"/>
      <c r="E68" s="153">
        <v>32329</v>
      </c>
      <c r="F68" s="154" t="s">
        <v>50</v>
      </c>
      <c r="G68" s="155">
        <v>8000</v>
      </c>
      <c r="H68" s="155"/>
      <c r="I68" s="149">
        <f t="shared" si="0"/>
        <v>8000</v>
      </c>
      <c r="J68" s="146">
        <f t="shared" si="1"/>
        <v>-7150</v>
      </c>
      <c r="K68" s="155">
        <v>850</v>
      </c>
    </row>
    <row r="69" spans="1:11" s="147" customFormat="1" ht="12.75">
      <c r="A69" s="140"/>
      <c r="B69" s="141"/>
      <c r="C69" s="141"/>
      <c r="D69" s="141">
        <v>3233</v>
      </c>
      <c r="E69" s="142"/>
      <c r="F69" s="143" t="s">
        <v>51</v>
      </c>
      <c r="G69" s="150">
        <f>SUM(G70:G74)</f>
        <v>5300</v>
      </c>
      <c r="H69" s="150">
        <f>SUM(H70:H74)</f>
        <v>0</v>
      </c>
      <c r="I69" s="150">
        <f t="shared" si="0"/>
        <v>5300</v>
      </c>
      <c r="J69" s="146">
        <f t="shared" si="1"/>
        <v>12000</v>
      </c>
      <c r="K69" s="150">
        <f>SUM(K70:K74)</f>
        <v>17300</v>
      </c>
    </row>
    <row r="70" spans="1:11" ht="12.75">
      <c r="A70" s="151"/>
      <c r="B70" s="152"/>
      <c r="C70" s="152"/>
      <c r="D70" s="152"/>
      <c r="E70" s="153">
        <v>32331</v>
      </c>
      <c r="F70" s="154" t="s">
        <v>52</v>
      </c>
      <c r="G70" s="155">
        <v>300</v>
      </c>
      <c r="H70" s="155"/>
      <c r="I70" s="149">
        <f t="shared" si="0"/>
        <v>300</v>
      </c>
      <c r="J70" s="146">
        <f t="shared" si="1"/>
        <v>-300</v>
      </c>
      <c r="K70" s="155"/>
    </row>
    <row r="71" spans="1:11" ht="12.75">
      <c r="A71" s="151"/>
      <c r="B71" s="152"/>
      <c r="C71" s="152"/>
      <c r="D71" s="152"/>
      <c r="E71" s="153">
        <v>32332</v>
      </c>
      <c r="F71" s="154" t="s">
        <v>53</v>
      </c>
      <c r="G71" s="155">
        <v>2000</v>
      </c>
      <c r="H71" s="155"/>
      <c r="I71" s="149">
        <f t="shared" si="0"/>
        <v>2000</v>
      </c>
      <c r="J71" s="146">
        <f t="shared" si="1"/>
        <v>1300</v>
      </c>
      <c r="K71" s="155">
        <v>3300</v>
      </c>
    </row>
    <row r="72" spans="1:11" ht="12.75">
      <c r="A72" s="151"/>
      <c r="B72" s="152"/>
      <c r="C72" s="152"/>
      <c r="D72" s="152"/>
      <c r="E72" s="153">
        <v>32333</v>
      </c>
      <c r="F72" s="154" t="s">
        <v>54</v>
      </c>
      <c r="G72" s="155"/>
      <c r="H72" s="155"/>
      <c r="I72" s="149">
        <f t="shared" si="0"/>
        <v>0</v>
      </c>
      <c r="J72" s="146">
        <f t="shared" si="1"/>
        <v>0</v>
      </c>
      <c r="K72" s="155"/>
    </row>
    <row r="73" spans="1:11" ht="12.75">
      <c r="A73" s="151"/>
      <c r="B73" s="152"/>
      <c r="C73" s="152"/>
      <c r="D73" s="152"/>
      <c r="E73" s="153">
        <v>32334</v>
      </c>
      <c r="F73" s="154" t="s">
        <v>55</v>
      </c>
      <c r="G73" s="155"/>
      <c r="H73" s="155"/>
      <c r="I73" s="149">
        <f t="shared" si="0"/>
        <v>0</v>
      </c>
      <c r="J73" s="146">
        <f t="shared" si="1"/>
        <v>0</v>
      </c>
      <c r="K73" s="155"/>
    </row>
    <row r="74" spans="1:11" ht="12.75">
      <c r="A74" s="151"/>
      <c r="B74" s="152"/>
      <c r="C74" s="152"/>
      <c r="D74" s="152"/>
      <c r="E74" s="153">
        <v>32339</v>
      </c>
      <c r="F74" s="154" t="s">
        <v>56</v>
      </c>
      <c r="G74" s="155">
        <v>3000</v>
      </c>
      <c r="H74" s="155"/>
      <c r="I74" s="149">
        <f t="shared" si="0"/>
        <v>3000</v>
      </c>
      <c r="J74" s="146">
        <f t="shared" si="1"/>
        <v>11000</v>
      </c>
      <c r="K74" s="155">
        <v>14000</v>
      </c>
    </row>
    <row r="75" spans="1:11" s="147" customFormat="1" ht="12.75">
      <c r="A75" s="140"/>
      <c r="B75" s="141"/>
      <c r="C75" s="141"/>
      <c r="D75" s="141">
        <v>3234</v>
      </c>
      <c r="E75" s="142"/>
      <c r="F75" s="143" t="s">
        <v>57</v>
      </c>
      <c r="G75" s="150">
        <f>SUM(G76:G82)</f>
        <v>25300</v>
      </c>
      <c r="H75" s="150">
        <f>SUM(H76:H82)</f>
        <v>0</v>
      </c>
      <c r="I75" s="150">
        <f aca="true" t="shared" si="2" ref="I75:I138">G75+H75</f>
        <v>25300</v>
      </c>
      <c r="J75" s="146">
        <f t="shared" si="1"/>
        <v>9400</v>
      </c>
      <c r="K75" s="150">
        <f>SUM(K76:K82)</f>
        <v>34700</v>
      </c>
    </row>
    <row r="76" spans="1:11" ht="12.75">
      <c r="A76" s="151"/>
      <c r="B76" s="152"/>
      <c r="C76" s="152"/>
      <c r="D76" s="152"/>
      <c r="E76" s="153">
        <v>32341</v>
      </c>
      <c r="F76" s="154" t="s">
        <v>58</v>
      </c>
      <c r="G76" s="155">
        <v>9000</v>
      </c>
      <c r="H76" s="155"/>
      <c r="I76" s="149">
        <f t="shared" si="2"/>
        <v>9000</v>
      </c>
      <c r="J76" s="146">
        <f aca="true" t="shared" si="3" ref="J76:J141">K76-G76</f>
        <v>3050</v>
      </c>
      <c r="K76" s="155">
        <v>12050</v>
      </c>
    </row>
    <row r="77" spans="1:11" ht="12.75">
      <c r="A77" s="151"/>
      <c r="B77" s="152"/>
      <c r="C77" s="152"/>
      <c r="D77" s="152"/>
      <c r="E77" s="153">
        <v>32342</v>
      </c>
      <c r="F77" s="154" t="s">
        <v>59</v>
      </c>
      <c r="G77" s="155">
        <v>10000</v>
      </c>
      <c r="H77" s="155"/>
      <c r="I77" s="149">
        <f t="shared" si="2"/>
        <v>10000</v>
      </c>
      <c r="J77" s="146">
        <f t="shared" si="3"/>
        <v>11700</v>
      </c>
      <c r="K77" s="155">
        <v>21700</v>
      </c>
    </row>
    <row r="78" spans="1:11" ht="12.75">
      <c r="A78" s="151"/>
      <c r="B78" s="152"/>
      <c r="C78" s="152"/>
      <c r="D78" s="152"/>
      <c r="E78" s="153">
        <v>32343</v>
      </c>
      <c r="F78" s="154" t="s">
        <v>60</v>
      </c>
      <c r="G78" s="155"/>
      <c r="H78" s="155"/>
      <c r="I78" s="149">
        <f t="shared" si="2"/>
        <v>0</v>
      </c>
      <c r="J78" s="146">
        <f t="shared" si="3"/>
        <v>0</v>
      </c>
      <c r="K78" s="155"/>
    </row>
    <row r="79" spans="1:11" ht="12.75">
      <c r="A79" s="151"/>
      <c r="B79" s="152"/>
      <c r="C79" s="152"/>
      <c r="D79" s="152"/>
      <c r="E79" s="153">
        <v>32344</v>
      </c>
      <c r="F79" s="154" t="s">
        <v>61</v>
      </c>
      <c r="G79" s="155">
        <v>800</v>
      </c>
      <c r="H79" s="155"/>
      <c r="I79" s="149">
        <f t="shared" si="2"/>
        <v>800</v>
      </c>
      <c r="J79" s="146">
        <f t="shared" si="3"/>
        <v>150</v>
      </c>
      <c r="K79" s="155">
        <v>950</v>
      </c>
    </row>
    <row r="80" spans="1:11" ht="12.75" hidden="1">
      <c r="A80" s="151"/>
      <c r="B80" s="152"/>
      <c r="C80" s="152"/>
      <c r="D80" s="152"/>
      <c r="E80" s="153">
        <v>32345</v>
      </c>
      <c r="F80" s="154" t="s">
        <v>159</v>
      </c>
      <c r="G80" s="155"/>
      <c r="H80" s="155"/>
      <c r="I80" s="149">
        <f t="shared" si="2"/>
        <v>0</v>
      </c>
      <c r="J80" s="146">
        <f t="shared" si="3"/>
        <v>0</v>
      </c>
      <c r="K80" s="155"/>
    </row>
    <row r="81" spans="1:11" ht="12.75" hidden="1">
      <c r="A81" s="151"/>
      <c r="B81" s="152"/>
      <c r="C81" s="152"/>
      <c r="D81" s="152"/>
      <c r="E81" s="153">
        <v>32346</v>
      </c>
      <c r="F81" s="154" t="s">
        <v>62</v>
      </c>
      <c r="G81" s="155"/>
      <c r="H81" s="155"/>
      <c r="I81" s="149">
        <f t="shared" si="2"/>
        <v>0</v>
      </c>
      <c r="J81" s="146">
        <f t="shared" si="3"/>
        <v>0</v>
      </c>
      <c r="K81" s="155"/>
    </row>
    <row r="82" spans="1:11" ht="12.75">
      <c r="A82" s="151"/>
      <c r="B82" s="152"/>
      <c r="C82" s="152"/>
      <c r="D82" s="152"/>
      <c r="E82" s="153">
        <v>32349</v>
      </c>
      <c r="F82" s="154" t="s">
        <v>63</v>
      </c>
      <c r="G82" s="155">
        <v>5500</v>
      </c>
      <c r="H82" s="155"/>
      <c r="I82" s="149">
        <f t="shared" si="2"/>
        <v>5500</v>
      </c>
      <c r="J82" s="146">
        <f t="shared" si="3"/>
        <v>-5500</v>
      </c>
      <c r="K82" s="155"/>
    </row>
    <row r="83" spans="1:11" ht="12.75">
      <c r="A83" s="151"/>
      <c r="B83" s="152"/>
      <c r="C83" s="152"/>
      <c r="D83" s="141">
        <v>3235</v>
      </c>
      <c r="E83" s="142"/>
      <c r="F83" s="143" t="s">
        <v>64</v>
      </c>
      <c r="G83" s="150">
        <f>SUM(G84:G87)</f>
        <v>0</v>
      </c>
      <c r="H83" s="150">
        <f>SUM(H84:H87)</f>
        <v>0</v>
      </c>
      <c r="I83" s="150">
        <f t="shared" si="2"/>
        <v>0</v>
      </c>
      <c r="J83" s="146">
        <f t="shared" si="3"/>
        <v>0</v>
      </c>
      <c r="K83" s="150">
        <f>SUM(K84:K87)</f>
        <v>0</v>
      </c>
    </row>
    <row r="84" spans="1:11" ht="12.75">
      <c r="A84" s="151"/>
      <c r="B84" s="152"/>
      <c r="C84" s="152"/>
      <c r="D84" s="152"/>
      <c r="E84" s="153">
        <v>32351</v>
      </c>
      <c r="F84" s="154" t="s">
        <v>65</v>
      </c>
      <c r="G84" s="155"/>
      <c r="H84" s="155"/>
      <c r="I84" s="149">
        <f t="shared" si="2"/>
        <v>0</v>
      </c>
      <c r="J84" s="146">
        <f t="shared" si="3"/>
        <v>0</v>
      </c>
      <c r="K84" s="155"/>
    </row>
    <row r="85" spans="1:11" ht="12.75">
      <c r="A85" s="151"/>
      <c r="B85" s="152"/>
      <c r="C85" s="152"/>
      <c r="D85" s="152"/>
      <c r="E85" s="153">
        <v>32352</v>
      </c>
      <c r="F85" s="154" t="s">
        <v>66</v>
      </c>
      <c r="G85" s="155"/>
      <c r="H85" s="155"/>
      <c r="I85" s="149">
        <f t="shared" si="2"/>
        <v>0</v>
      </c>
      <c r="J85" s="146">
        <f t="shared" si="3"/>
        <v>0</v>
      </c>
      <c r="K85" s="155"/>
    </row>
    <row r="86" spans="1:11" ht="12.75">
      <c r="A86" s="151"/>
      <c r="B86" s="152"/>
      <c r="C86" s="152"/>
      <c r="D86" s="152"/>
      <c r="E86" s="153">
        <v>32353</v>
      </c>
      <c r="F86" s="154" t="s">
        <v>67</v>
      </c>
      <c r="G86" s="155"/>
      <c r="H86" s="155"/>
      <c r="I86" s="149">
        <f t="shared" si="2"/>
        <v>0</v>
      </c>
      <c r="J86" s="146">
        <f t="shared" si="3"/>
        <v>0</v>
      </c>
      <c r="K86" s="155"/>
    </row>
    <row r="87" spans="1:11" ht="12.75">
      <c r="A87" s="151"/>
      <c r="B87" s="152"/>
      <c r="C87" s="152"/>
      <c r="D87" s="152"/>
      <c r="E87" s="153">
        <v>32359</v>
      </c>
      <c r="F87" s="154" t="s">
        <v>68</v>
      </c>
      <c r="G87" s="155"/>
      <c r="H87" s="155"/>
      <c r="I87" s="149">
        <f t="shared" si="2"/>
        <v>0</v>
      </c>
      <c r="J87" s="146">
        <f t="shared" si="3"/>
        <v>0</v>
      </c>
      <c r="K87" s="155"/>
    </row>
    <row r="88" spans="1:11" ht="12.75">
      <c r="A88" s="140"/>
      <c r="B88" s="141"/>
      <c r="C88" s="141"/>
      <c r="D88" s="141">
        <v>3236</v>
      </c>
      <c r="E88" s="142"/>
      <c r="F88" s="143" t="s">
        <v>69</v>
      </c>
      <c r="G88" s="150">
        <f>SUM(G89:G92)</f>
        <v>2000</v>
      </c>
      <c r="H88" s="150">
        <f>SUM(H89:H92)</f>
        <v>0</v>
      </c>
      <c r="I88" s="150">
        <f t="shared" si="2"/>
        <v>2000</v>
      </c>
      <c r="J88" s="146">
        <f t="shared" si="3"/>
        <v>-1000</v>
      </c>
      <c r="K88" s="150">
        <f>SUM(K89:K92)</f>
        <v>1000</v>
      </c>
    </row>
    <row r="89" spans="1:11" ht="12.75">
      <c r="A89" s="151"/>
      <c r="B89" s="152"/>
      <c r="C89" s="152"/>
      <c r="D89" s="152"/>
      <c r="E89" s="153">
        <v>32361</v>
      </c>
      <c r="F89" s="154" t="s">
        <v>70</v>
      </c>
      <c r="G89" s="155">
        <v>2000</v>
      </c>
      <c r="H89" s="155"/>
      <c r="I89" s="149">
        <f t="shared" si="2"/>
        <v>2000</v>
      </c>
      <c r="J89" s="146">
        <f t="shared" si="3"/>
        <v>-1000</v>
      </c>
      <c r="K89" s="155">
        <v>1000</v>
      </c>
    </row>
    <row r="90" spans="1:11" ht="12.75">
      <c r="A90" s="151"/>
      <c r="B90" s="152"/>
      <c r="C90" s="152"/>
      <c r="D90" s="152"/>
      <c r="E90" s="153">
        <v>32362</v>
      </c>
      <c r="F90" s="154" t="s">
        <v>71</v>
      </c>
      <c r="G90" s="155"/>
      <c r="H90" s="155"/>
      <c r="I90" s="149">
        <f t="shared" si="2"/>
        <v>0</v>
      </c>
      <c r="J90" s="146">
        <f t="shared" si="3"/>
        <v>0</v>
      </c>
      <c r="K90" s="155"/>
    </row>
    <row r="91" spans="1:11" ht="12.75">
      <c r="A91" s="151"/>
      <c r="B91" s="152"/>
      <c r="C91" s="152"/>
      <c r="D91" s="152"/>
      <c r="E91" s="153">
        <v>32363</v>
      </c>
      <c r="F91" s="154" t="s">
        <v>72</v>
      </c>
      <c r="G91" s="155"/>
      <c r="H91" s="155"/>
      <c r="I91" s="149">
        <f t="shared" si="2"/>
        <v>0</v>
      </c>
      <c r="J91" s="146">
        <f t="shared" si="3"/>
        <v>0</v>
      </c>
      <c r="K91" s="155"/>
    </row>
    <row r="92" spans="1:11" ht="12.75">
      <c r="A92" s="151"/>
      <c r="B92" s="152"/>
      <c r="C92" s="152"/>
      <c r="D92" s="152"/>
      <c r="E92" s="153">
        <v>32369</v>
      </c>
      <c r="F92" s="154" t="s">
        <v>73</v>
      </c>
      <c r="G92" s="155"/>
      <c r="H92" s="155"/>
      <c r="I92" s="149">
        <f t="shared" si="2"/>
        <v>0</v>
      </c>
      <c r="J92" s="146">
        <f t="shared" si="3"/>
        <v>0</v>
      </c>
      <c r="K92" s="155"/>
    </row>
    <row r="93" spans="1:11" s="147" customFormat="1" ht="12.75">
      <c r="A93" s="140"/>
      <c r="B93" s="141"/>
      <c r="C93" s="141"/>
      <c r="D93" s="141">
        <v>3237</v>
      </c>
      <c r="E93" s="142"/>
      <c r="F93" s="143" t="s">
        <v>74</v>
      </c>
      <c r="G93" s="150">
        <f>SUM(G94:G102)</f>
        <v>53000</v>
      </c>
      <c r="H93" s="150">
        <f>SUM(H94:H102)</f>
        <v>0</v>
      </c>
      <c r="I93" s="150">
        <f t="shared" si="2"/>
        <v>53000</v>
      </c>
      <c r="J93" s="146">
        <f t="shared" si="3"/>
        <v>-6120</v>
      </c>
      <c r="K93" s="150">
        <f>SUM(K94:K102)</f>
        <v>46880</v>
      </c>
    </row>
    <row r="94" spans="1:11" ht="12.75">
      <c r="A94" s="151"/>
      <c r="B94" s="152"/>
      <c r="C94" s="152"/>
      <c r="D94" s="152"/>
      <c r="E94" s="153">
        <v>32371</v>
      </c>
      <c r="F94" s="154" t="s">
        <v>75</v>
      </c>
      <c r="G94" s="155"/>
      <c r="H94" s="155"/>
      <c r="I94" s="149">
        <f t="shared" si="2"/>
        <v>0</v>
      </c>
      <c r="J94" s="146">
        <f t="shared" si="3"/>
        <v>0</v>
      </c>
      <c r="K94" s="155"/>
    </row>
    <row r="95" spans="1:11" ht="12.75">
      <c r="A95" s="151"/>
      <c r="B95" s="152"/>
      <c r="C95" s="152"/>
      <c r="D95" s="152"/>
      <c r="E95" s="153">
        <v>32372</v>
      </c>
      <c r="F95" s="154" t="s">
        <v>76</v>
      </c>
      <c r="G95" s="155"/>
      <c r="H95" s="155"/>
      <c r="I95" s="149">
        <f t="shared" si="2"/>
        <v>0</v>
      </c>
      <c r="J95" s="146">
        <f t="shared" si="3"/>
        <v>34000</v>
      </c>
      <c r="K95" s="155">
        <v>34000</v>
      </c>
    </row>
    <row r="96" spans="1:11" ht="12.75">
      <c r="A96" s="151"/>
      <c r="B96" s="152"/>
      <c r="C96" s="152"/>
      <c r="D96" s="152"/>
      <c r="E96" s="153">
        <v>32373</v>
      </c>
      <c r="F96" s="154" t="s">
        <v>77</v>
      </c>
      <c r="G96" s="155">
        <v>8000</v>
      </c>
      <c r="H96" s="155"/>
      <c r="I96" s="149">
        <f t="shared" si="2"/>
        <v>8000</v>
      </c>
      <c r="J96" s="146">
        <f t="shared" si="3"/>
        <v>-8000</v>
      </c>
      <c r="K96" s="155"/>
    </row>
    <row r="97" spans="1:11" ht="12.75">
      <c r="A97" s="151"/>
      <c r="B97" s="152"/>
      <c r="C97" s="152"/>
      <c r="D97" s="152"/>
      <c r="E97" s="153">
        <v>32374</v>
      </c>
      <c r="F97" s="154" t="s">
        <v>78</v>
      </c>
      <c r="G97" s="155"/>
      <c r="H97" s="155"/>
      <c r="I97" s="149">
        <f t="shared" si="2"/>
        <v>0</v>
      </c>
      <c r="J97" s="146">
        <f t="shared" si="3"/>
        <v>0</v>
      </c>
      <c r="K97" s="155"/>
    </row>
    <row r="98" spans="1:11" ht="12.75">
      <c r="A98" s="151"/>
      <c r="B98" s="152"/>
      <c r="C98" s="152"/>
      <c r="D98" s="152"/>
      <c r="E98" s="153">
        <v>32375</v>
      </c>
      <c r="F98" s="154" t="s">
        <v>79</v>
      </c>
      <c r="G98" s="155"/>
      <c r="H98" s="155"/>
      <c r="I98" s="149">
        <f t="shared" si="2"/>
        <v>0</v>
      </c>
      <c r="J98" s="146">
        <f t="shared" si="3"/>
        <v>0</v>
      </c>
      <c r="K98" s="155"/>
    </row>
    <row r="99" spans="1:11" ht="12.75">
      <c r="A99" s="151"/>
      <c r="B99" s="152"/>
      <c r="C99" s="152"/>
      <c r="D99" s="152"/>
      <c r="E99" s="153">
        <v>32376</v>
      </c>
      <c r="F99" s="154" t="s">
        <v>80</v>
      </c>
      <c r="G99" s="155"/>
      <c r="H99" s="155"/>
      <c r="I99" s="149">
        <f t="shared" si="2"/>
        <v>0</v>
      </c>
      <c r="J99" s="146">
        <f t="shared" si="3"/>
        <v>0</v>
      </c>
      <c r="K99" s="155"/>
    </row>
    <row r="100" spans="1:11" ht="16.5" customHeight="1">
      <c r="A100" s="151"/>
      <c r="B100" s="152"/>
      <c r="C100" s="152"/>
      <c r="D100" s="152"/>
      <c r="E100" s="153">
        <v>32377</v>
      </c>
      <c r="F100" s="154" t="s">
        <v>81</v>
      </c>
      <c r="G100" s="155"/>
      <c r="H100" s="155"/>
      <c r="I100" s="149">
        <f t="shared" si="2"/>
        <v>0</v>
      </c>
      <c r="J100" s="146">
        <f t="shared" si="3"/>
        <v>0</v>
      </c>
      <c r="K100" s="155"/>
    </row>
    <row r="101" spans="1:11" ht="12.75">
      <c r="A101" s="151"/>
      <c r="B101" s="152"/>
      <c r="C101" s="152"/>
      <c r="D101" s="152"/>
      <c r="E101" s="153">
        <v>32378</v>
      </c>
      <c r="F101" s="154" t="s">
        <v>145</v>
      </c>
      <c r="G101" s="155"/>
      <c r="H101" s="155"/>
      <c r="I101" s="149">
        <f t="shared" si="2"/>
        <v>0</v>
      </c>
      <c r="J101" s="146">
        <f t="shared" si="3"/>
        <v>0</v>
      </c>
      <c r="K101" s="155"/>
    </row>
    <row r="102" spans="1:11" ht="12.75">
      <c r="A102" s="151"/>
      <c r="B102" s="152"/>
      <c r="C102" s="152"/>
      <c r="D102" s="152"/>
      <c r="E102" s="153">
        <v>32379</v>
      </c>
      <c r="F102" s="154" t="s">
        <v>82</v>
      </c>
      <c r="G102" s="155">
        <v>45000</v>
      </c>
      <c r="H102" s="155"/>
      <c r="I102" s="149">
        <f t="shared" si="2"/>
        <v>45000</v>
      </c>
      <c r="J102" s="146">
        <f t="shared" si="3"/>
        <v>-32120</v>
      </c>
      <c r="K102" s="155">
        <v>12880</v>
      </c>
    </row>
    <row r="103" spans="1:11" s="147" customFormat="1" ht="12.75">
      <c r="A103" s="140"/>
      <c r="B103" s="141"/>
      <c r="C103" s="141"/>
      <c r="D103" s="141">
        <v>3238</v>
      </c>
      <c r="E103" s="142"/>
      <c r="F103" s="143" t="s">
        <v>83</v>
      </c>
      <c r="G103" s="150">
        <f>SUM(G104:G106)</f>
        <v>0</v>
      </c>
      <c r="H103" s="150">
        <f>SUM(H104:H106)</f>
        <v>0</v>
      </c>
      <c r="I103" s="150">
        <f t="shared" si="2"/>
        <v>0</v>
      </c>
      <c r="J103" s="146">
        <f t="shared" si="3"/>
        <v>0</v>
      </c>
      <c r="K103" s="150">
        <f>SUM(K104:K106)</f>
        <v>0</v>
      </c>
    </row>
    <row r="104" spans="1:11" ht="12.75">
      <c r="A104" s="151"/>
      <c r="B104" s="152"/>
      <c r="C104" s="152"/>
      <c r="D104" s="152"/>
      <c r="E104" s="153">
        <v>32381</v>
      </c>
      <c r="F104" s="154" t="s">
        <v>84</v>
      </c>
      <c r="G104" s="155"/>
      <c r="H104" s="155"/>
      <c r="I104" s="149">
        <f t="shared" si="2"/>
        <v>0</v>
      </c>
      <c r="J104" s="146">
        <f t="shared" si="3"/>
        <v>0</v>
      </c>
      <c r="K104" s="155"/>
    </row>
    <row r="105" spans="1:11" ht="12.75">
      <c r="A105" s="151"/>
      <c r="B105" s="152"/>
      <c r="C105" s="152"/>
      <c r="D105" s="152"/>
      <c r="E105" s="153">
        <v>32382</v>
      </c>
      <c r="F105" s="154" t="s">
        <v>85</v>
      </c>
      <c r="G105" s="155"/>
      <c r="H105" s="155"/>
      <c r="I105" s="149">
        <f t="shared" si="2"/>
        <v>0</v>
      </c>
      <c r="J105" s="146">
        <f t="shared" si="3"/>
        <v>0</v>
      </c>
      <c r="K105" s="155"/>
    </row>
    <row r="106" spans="1:11" ht="12.75">
      <c r="A106" s="151"/>
      <c r="B106" s="152"/>
      <c r="C106" s="152"/>
      <c r="D106" s="152"/>
      <c r="E106" s="153">
        <v>32389</v>
      </c>
      <c r="F106" s="154" t="s">
        <v>86</v>
      </c>
      <c r="G106" s="155"/>
      <c r="H106" s="155"/>
      <c r="I106" s="149">
        <f t="shared" si="2"/>
        <v>0</v>
      </c>
      <c r="J106" s="146">
        <f t="shared" si="3"/>
        <v>0</v>
      </c>
      <c r="K106" s="155"/>
    </row>
    <row r="107" spans="1:11" ht="12.75">
      <c r="A107" s="151"/>
      <c r="B107" s="152"/>
      <c r="C107" s="152"/>
      <c r="D107" s="141">
        <v>3239</v>
      </c>
      <c r="E107" s="142"/>
      <c r="F107" s="143" t="s">
        <v>87</v>
      </c>
      <c r="G107" s="150">
        <f>SUM(G108:G114)</f>
        <v>84500</v>
      </c>
      <c r="H107" s="150">
        <f>SUM(H108:H114)</f>
        <v>0</v>
      </c>
      <c r="I107" s="150">
        <f t="shared" si="2"/>
        <v>84500</v>
      </c>
      <c r="J107" s="146">
        <f t="shared" si="3"/>
        <v>11180</v>
      </c>
      <c r="K107" s="150">
        <f>SUM(K108:K114)</f>
        <v>95680</v>
      </c>
    </row>
    <row r="108" spans="1:11" ht="25.5">
      <c r="A108" s="151"/>
      <c r="B108" s="152"/>
      <c r="C108" s="152"/>
      <c r="D108" s="152"/>
      <c r="E108" s="153">
        <v>32391</v>
      </c>
      <c r="F108" s="154" t="s">
        <v>88</v>
      </c>
      <c r="G108" s="155">
        <v>400</v>
      </c>
      <c r="H108" s="155"/>
      <c r="I108" s="149">
        <f t="shared" si="2"/>
        <v>400</v>
      </c>
      <c r="J108" s="146">
        <f t="shared" si="3"/>
        <v>100</v>
      </c>
      <c r="K108" s="155">
        <v>500</v>
      </c>
    </row>
    <row r="109" spans="1:11" ht="12.75">
      <c r="A109" s="151"/>
      <c r="B109" s="152"/>
      <c r="C109" s="152"/>
      <c r="D109" s="152"/>
      <c r="E109" s="153">
        <v>32392</v>
      </c>
      <c r="F109" s="154" t="s">
        <v>89</v>
      </c>
      <c r="G109" s="155">
        <v>0</v>
      </c>
      <c r="H109" s="155"/>
      <c r="I109" s="149">
        <f t="shared" si="2"/>
        <v>0</v>
      </c>
      <c r="J109" s="146">
        <f t="shared" si="3"/>
        <v>0</v>
      </c>
      <c r="K109" s="155">
        <v>0</v>
      </c>
    </row>
    <row r="110" spans="1:11" ht="12.75">
      <c r="A110" s="151"/>
      <c r="B110" s="152"/>
      <c r="C110" s="152"/>
      <c r="D110" s="152"/>
      <c r="E110" s="153">
        <v>32393</v>
      </c>
      <c r="F110" s="154" t="s">
        <v>90</v>
      </c>
      <c r="G110" s="155">
        <v>900</v>
      </c>
      <c r="H110" s="155"/>
      <c r="I110" s="149">
        <f t="shared" si="2"/>
        <v>900</v>
      </c>
      <c r="J110" s="146">
        <f t="shared" si="3"/>
        <v>300</v>
      </c>
      <c r="K110" s="155">
        <v>1200</v>
      </c>
    </row>
    <row r="111" spans="1:11" ht="12.75">
      <c r="A111" s="151"/>
      <c r="B111" s="152"/>
      <c r="C111" s="152"/>
      <c r="D111" s="152"/>
      <c r="E111" s="153">
        <v>32394</v>
      </c>
      <c r="F111" s="154" t="s">
        <v>91</v>
      </c>
      <c r="G111" s="155">
        <v>2200</v>
      </c>
      <c r="H111" s="155"/>
      <c r="I111" s="149">
        <f t="shared" si="2"/>
        <v>2200</v>
      </c>
      <c r="J111" s="146">
        <f t="shared" si="3"/>
        <v>380</v>
      </c>
      <c r="K111" s="155">
        <v>2580</v>
      </c>
    </row>
    <row r="112" spans="1:11" ht="12.75">
      <c r="A112" s="151"/>
      <c r="B112" s="152"/>
      <c r="C112" s="152"/>
      <c r="D112" s="152"/>
      <c r="E112" s="153">
        <v>32395</v>
      </c>
      <c r="F112" s="154" t="s">
        <v>159</v>
      </c>
      <c r="G112" s="155">
        <v>6000</v>
      </c>
      <c r="H112" s="155"/>
      <c r="I112" s="149">
        <f t="shared" si="2"/>
        <v>6000</v>
      </c>
      <c r="J112" s="146">
        <f t="shared" si="3"/>
        <v>-5500</v>
      </c>
      <c r="K112" s="155">
        <v>500</v>
      </c>
    </row>
    <row r="113" spans="1:11" ht="12.75">
      <c r="A113" s="151"/>
      <c r="B113" s="152"/>
      <c r="C113" s="152"/>
      <c r="D113" s="152"/>
      <c r="E113" s="153">
        <v>32396</v>
      </c>
      <c r="F113" s="154" t="s">
        <v>62</v>
      </c>
      <c r="G113" s="155">
        <v>75000</v>
      </c>
      <c r="H113" s="155"/>
      <c r="I113" s="149"/>
      <c r="J113" s="146"/>
      <c r="K113" s="155">
        <v>81400</v>
      </c>
    </row>
    <row r="114" spans="1:11" ht="12.75">
      <c r="A114" s="151"/>
      <c r="B114" s="152"/>
      <c r="C114" s="152"/>
      <c r="D114" s="152"/>
      <c r="E114" s="153">
        <v>32399</v>
      </c>
      <c r="F114" s="154" t="s">
        <v>92</v>
      </c>
      <c r="G114" s="155"/>
      <c r="H114" s="155"/>
      <c r="I114" s="149">
        <f t="shared" si="2"/>
        <v>0</v>
      </c>
      <c r="J114" s="146">
        <f t="shared" si="3"/>
        <v>9500</v>
      </c>
      <c r="K114" s="155">
        <v>9500</v>
      </c>
    </row>
    <row r="115" spans="1:11" ht="12.75">
      <c r="A115" s="140"/>
      <c r="B115" s="141"/>
      <c r="C115" s="141">
        <v>329</v>
      </c>
      <c r="D115" s="141"/>
      <c r="E115" s="142"/>
      <c r="F115" s="143" t="s">
        <v>93</v>
      </c>
      <c r="G115" s="148">
        <f>G116+G120+G124+G126+G128</f>
        <v>49000</v>
      </c>
      <c r="H115" s="148">
        <f>H116+H120+H124+H126+H128</f>
        <v>0</v>
      </c>
      <c r="I115" s="149">
        <f t="shared" si="2"/>
        <v>49000</v>
      </c>
      <c r="J115" s="146">
        <f t="shared" si="3"/>
        <v>-10000</v>
      </c>
      <c r="K115" s="148">
        <f>K116+K120+K124+K126+K128</f>
        <v>39000</v>
      </c>
    </row>
    <row r="116" spans="1:11" ht="25.5">
      <c r="A116" s="151"/>
      <c r="B116" s="152"/>
      <c r="C116" s="152"/>
      <c r="D116" s="141">
        <v>3291</v>
      </c>
      <c r="E116" s="142"/>
      <c r="F116" s="143" t="s">
        <v>94</v>
      </c>
      <c r="G116" s="150">
        <f>SUM(G117:G119)</f>
        <v>18000</v>
      </c>
      <c r="H116" s="150">
        <f>SUM(H117:H119)</f>
        <v>0</v>
      </c>
      <c r="I116" s="150">
        <f t="shared" si="2"/>
        <v>18000</v>
      </c>
      <c r="J116" s="146">
        <f t="shared" si="3"/>
        <v>-18000</v>
      </c>
      <c r="K116" s="150">
        <f>SUM(K117:K119)</f>
        <v>0</v>
      </c>
    </row>
    <row r="117" spans="1:11" ht="12.75">
      <c r="A117" s="140"/>
      <c r="B117" s="141"/>
      <c r="C117" s="141"/>
      <c r="D117" s="141"/>
      <c r="E117" s="153">
        <v>32911</v>
      </c>
      <c r="F117" s="154" t="s">
        <v>95</v>
      </c>
      <c r="G117" s="155">
        <v>18000</v>
      </c>
      <c r="H117" s="155"/>
      <c r="I117" s="149">
        <f t="shared" si="2"/>
        <v>18000</v>
      </c>
      <c r="J117" s="146">
        <f t="shared" si="3"/>
        <v>-18000</v>
      </c>
      <c r="K117" s="155"/>
    </row>
    <row r="118" spans="1:11" ht="12.75">
      <c r="A118" s="140"/>
      <c r="B118" s="141"/>
      <c r="C118" s="141"/>
      <c r="D118" s="141"/>
      <c r="E118" s="153">
        <v>32912</v>
      </c>
      <c r="F118" s="154" t="s">
        <v>96</v>
      </c>
      <c r="G118" s="155"/>
      <c r="H118" s="155"/>
      <c r="I118" s="149">
        <f t="shared" si="2"/>
        <v>0</v>
      </c>
      <c r="J118" s="146">
        <f t="shared" si="3"/>
        <v>0</v>
      </c>
      <c r="K118" s="155"/>
    </row>
    <row r="119" spans="1:11" ht="12.75">
      <c r="A119" s="140"/>
      <c r="B119" s="141"/>
      <c r="C119" s="141"/>
      <c r="D119" s="141"/>
      <c r="E119" s="153">
        <v>32919</v>
      </c>
      <c r="F119" s="154" t="s">
        <v>97</v>
      </c>
      <c r="G119" s="155"/>
      <c r="H119" s="155"/>
      <c r="I119" s="149">
        <f t="shared" si="2"/>
        <v>0</v>
      </c>
      <c r="J119" s="146">
        <f t="shared" si="3"/>
        <v>0</v>
      </c>
      <c r="K119" s="155"/>
    </row>
    <row r="120" spans="1:11" s="147" customFormat="1" ht="12.75">
      <c r="A120" s="140"/>
      <c r="B120" s="141"/>
      <c r="C120" s="141"/>
      <c r="D120" s="141">
        <v>3292</v>
      </c>
      <c r="E120" s="142"/>
      <c r="F120" s="143" t="s">
        <v>98</v>
      </c>
      <c r="G120" s="150">
        <f>SUM(G121:G123)</f>
        <v>21000</v>
      </c>
      <c r="H120" s="150">
        <f>SUM(H121:H123)</f>
        <v>0</v>
      </c>
      <c r="I120" s="150">
        <f t="shared" si="2"/>
        <v>21000</v>
      </c>
      <c r="J120" s="146">
        <f t="shared" si="3"/>
        <v>13000</v>
      </c>
      <c r="K120" s="150">
        <f>SUM(K121:K123)</f>
        <v>34000</v>
      </c>
    </row>
    <row r="121" spans="1:11" ht="12.75">
      <c r="A121" s="151"/>
      <c r="B121" s="152"/>
      <c r="C121" s="152"/>
      <c r="D121" s="152"/>
      <c r="E121" s="153">
        <v>32921</v>
      </c>
      <c r="F121" s="154" t="s">
        <v>99</v>
      </c>
      <c r="G121" s="155">
        <v>9000</v>
      </c>
      <c r="H121" s="155"/>
      <c r="I121" s="149">
        <f t="shared" si="2"/>
        <v>9000</v>
      </c>
      <c r="J121" s="146">
        <f t="shared" si="3"/>
        <v>2000</v>
      </c>
      <c r="K121" s="155">
        <v>11000</v>
      </c>
    </row>
    <row r="122" spans="1:11" ht="12.75">
      <c r="A122" s="151"/>
      <c r="B122" s="152"/>
      <c r="C122" s="152"/>
      <c r="D122" s="152"/>
      <c r="E122" s="153">
        <v>32922</v>
      </c>
      <c r="F122" s="154" t="s">
        <v>100</v>
      </c>
      <c r="G122" s="155">
        <v>12000</v>
      </c>
      <c r="H122" s="155"/>
      <c r="I122" s="149">
        <f t="shared" si="2"/>
        <v>12000</v>
      </c>
      <c r="J122" s="146">
        <f t="shared" si="3"/>
        <v>11000</v>
      </c>
      <c r="K122" s="155">
        <v>23000</v>
      </c>
    </row>
    <row r="123" spans="1:11" ht="12.75">
      <c r="A123" s="151"/>
      <c r="B123" s="152"/>
      <c r="C123" s="152"/>
      <c r="D123" s="152"/>
      <c r="E123" s="153">
        <v>32923</v>
      </c>
      <c r="F123" s="154" t="s">
        <v>101</v>
      </c>
      <c r="G123" s="155"/>
      <c r="H123" s="155"/>
      <c r="I123" s="149">
        <f t="shared" si="2"/>
        <v>0</v>
      </c>
      <c r="J123" s="146">
        <f t="shared" si="3"/>
        <v>0</v>
      </c>
      <c r="K123" s="155"/>
    </row>
    <row r="124" spans="1:11" s="147" customFormat="1" ht="12.75">
      <c r="A124" s="140"/>
      <c r="B124" s="141"/>
      <c r="C124" s="141"/>
      <c r="D124" s="141">
        <v>3293</v>
      </c>
      <c r="E124" s="142"/>
      <c r="F124" s="143" t="s">
        <v>102</v>
      </c>
      <c r="G124" s="150">
        <f>G125</f>
        <v>10000</v>
      </c>
      <c r="H124" s="150">
        <f>H125</f>
        <v>0</v>
      </c>
      <c r="I124" s="150">
        <f t="shared" si="2"/>
        <v>10000</v>
      </c>
      <c r="J124" s="146">
        <f t="shared" si="3"/>
        <v>-5000</v>
      </c>
      <c r="K124" s="150">
        <f>K125</f>
        <v>5000</v>
      </c>
    </row>
    <row r="125" spans="1:11" ht="12.75">
      <c r="A125" s="140"/>
      <c r="B125" s="141"/>
      <c r="C125" s="141"/>
      <c r="D125" s="141"/>
      <c r="E125" s="153">
        <v>32931</v>
      </c>
      <c r="F125" s="154" t="s">
        <v>102</v>
      </c>
      <c r="G125" s="155">
        <v>10000</v>
      </c>
      <c r="H125" s="155"/>
      <c r="I125" s="149">
        <f t="shared" si="2"/>
        <v>10000</v>
      </c>
      <c r="J125" s="146">
        <f t="shared" si="3"/>
        <v>-5000</v>
      </c>
      <c r="K125" s="155">
        <v>5000</v>
      </c>
    </row>
    <row r="126" spans="1:11" ht="12.75">
      <c r="A126" s="140"/>
      <c r="B126" s="141"/>
      <c r="C126" s="141"/>
      <c r="D126" s="141">
        <v>3294</v>
      </c>
      <c r="E126" s="142"/>
      <c r="F126" s="143" t="s">
        <v>103</v>
      </c>
      <c r="G126" s="150">
        <f>SUM(G127:G127)</f>
        <v>0</v>
      </c>
      <c r="H126" s="150">
        <f>SUM(H127:H127)</f>
        <v>0</v>
      </c>
      <c r="I126" s="150">
        <f t="shared" si="2"/>
        <v>0</v>
      </c>
      <c r="J126" s="146">
        <f t="shared" si="3"/>
        <v>0</v>
      </c>
      <c r="K126" s="150">
        <f>SUM(K127:K127)</f>
        <v>0</v>
      </c>
    </row>
    <row r="127" spans="1:11" ht="12.75">
      <c r="A127" s="140"/>
      <c r="B127" s="141"/>
      <c r="C127" s="141"/>
      <c r="D127" s="141"/>
      <c r="E127" s="153">
        <v>32941</v>
      </c>
      <c r="F127" s="154" t="s">
        <v>104</v>
      </c>
      <c r="G127" s="155"/>
      <c r="H127" s="155"/>
      <c r="I127" s="149">
        <f t="shared" si="2"/>
        <v>0</v>
      </c>
      <c r="J127" s="146">
        <f t="shared" si="3"/>
        <v>0</v>
      </c>
      <c r="K127" s="155"/>
    </row>
    <row r="128" spans="1:11" s="147" customFormat="1" ht="12.75">
      <c r="A128" s="140"/>
      <c r="B128" s="141"/>
      <c r="C128" s="141"/>
      <c r="D128" s="141">
        <v>3299</v>
      </c>
      <c r="E128" s="142"/>
      <c r="F128" s="143" t="s">
        <v>93</v>
      </c>
      <c r="G128" s="150">
        <f>G129</f>
        <v>0</v>
      </c>
      <c r="H128" s="150">
        <f>H129</f>
        <v>0</v>
      </c>
      <c r="I128" s="150">
        <f t="shared" si="2"/>
        <v>0</v>
      </c>
      <c r="J128" s="146">
        <f t="shared" si="3"/>
        <v>0</v>
      </c>
      <c r="K128" s="150">
        <f>K129</f>
        <v>0</v>
      </c>
    </row>
    <row r="129" spans="1:11" ht="12.75">
      <c r="A129" s="151"/>
      <c r="B129" s="152"/>
      <c r="C129" s="152"/>
      <c r="D129" s="152"/>
      <c r="E129" s="153">
        <v>32999</v>
      </c>
      <c r="F129" s="154" t="s">
        <v>93</v>
      </c>
      <c r="G129" s="155"/>
      <c r="H129" s="155"/>
      <c r="I129" s="149">
        <f t="shared" si="2"/>
        <v>0</v>
      </c>
      <c r="J129" s="146">
        <f t="shared" si="3"/>
        <v>0</v>
      </c>
      <c r="K129" s="155"/>
    </row>
    <row r="130" spans="1:11" ht="12.75">
      <c r="A130" s="140"/>
      <c r="B130" s="141">
        <v>34</v>
      </c>
      <c r="C130" s="141"/>
      <c r="D130" s="141"/>
      <c r="E130" s="142"/>
      <c r="F130" s="143" t="s">
        <v>105</v>
      </c>
      <c r="G130" s="148">
        <f>G131</f>
        <v>500</v>
      </c>
      <c r="H130" s="148">
        <f>H131</f>
        <v>0</v>
      </c>
      <c r="I130" s="149">
        <f t="shared" si="2"/>
        <v>500</v>
      </c>
      <c r="J130" s="146">
        <f t="shared" si="3"/>
        <v>130</v>
      </c>
      <c r="K130" s="148">
        <f>K131</f>
        <v>630</v>
      </c>
    </row>
    <row r="131" spans="1:11" ht="12.75">
      <c r="A131" s="140"/>
      <c r="B131" s="141"/>
      <c r="C131" s="141">
        <v>343</v>
      </c>
      <c r="D131" s="141"/>
      <c r="E131" s="142"/>
      <c r="F131" s="143" t="s">
        <v>106</v>
      </c>
      <c r="G131" s="148">
        <f>G132+G135+G139</f>
        <v>500</v>
      </c>
      <c r="H131" s="148">
        <f>H132+H135+H139</f>
        <v>0</v>
      </c>
      <c r="I131" s="149">
        <f t="shared" si="2"/>
        <v>500</v>
      </c>
      <c r="J131" s="146">
        <f t="shared" si="3"/>
        <v>130</v>
      </c>
      <c r="K131" s="148">
        <f>K132+K135+K139</f>
        <v>630</v>
      </c>
    </row>
    <row r="132" spans="1:11" s="147" customFormat="1" ht="12.75">
      <c r="A132" s="140"/>
      <c r="B132" s="141"/>
      <c r="C132" s="141"/>
      <c r="D132" s="141">
        <v>3431</v>
      </c>
      <c r="E132" s="142"/>
      <c r="F132" s="143" t="s">
        <v>107</v>
      </c>
      <c r="G132" s="150">
        <f>SUM(G133:G134)</f>
        <v>500</v>
      </c>
      <c r="H132" s="150">
        <f>SUM(H133:H134)</f>
        <v>0</v>
      </c>
      <c r="I132" s="150">
        <f t="shared" si="2"/>
        <v>500</v>
      </c>
      <c r="J132" s="146">
        <f t="shared" si="3"/>
        <v>130</v>
      </c>
      <c r="K132" s="150">
        <f>SUM(K133:K134)</f>
        <v>630</v>
      </c>
    </row>
    <row r="133" spans="1:11" ht="12.75">
      <c r="A133" s="151"/>
      <c r="B133" s="152"/>
      <c r="C133" s="152"/>
      <c r="D133" s="152"/>
      <c r="E133" s="153">
        <v>34311</v>
      </c>
      <c r="F133" s="154" t="s">
        <v>108</v>
      </c>
      <c r="G133" s="155"/>
      <c r="H133" s="155"/>
      <c r="I133" s="149">
        <f t="shared" si="2"/>
        <v>0</v>
      </c>
      <c r="J133" s="146">
        <f t="shared" si="3"/>
        <v>0</v>
      </c>
      <c r="K133" s="155"/>
    </row>
    <row r="134" spans="1:11" ht="12.75">
      <c r="A134" s="151"/>
      <c r="B134" s="152"/>
      <c r="C134" s="152"/>
      <c r="D134" s="152"/>
      <c r="E134" s="153">
        <v>34312</v>
      </c>
      <c r="F134" s="154" t="s">
        <v>109</v>
      </c>
      <c r="G134" s="155">
        <v>500</v>
      </c>
      <c r="H134" s="155"/>
      <c r="I134" s="149">
        <f t="shared" si="2"/>
        <v>500</v>
      </c>
      <c r="J134" s="146">
        <f t="shared" si="3"/>
        <v>130</v>
      </c>
      <c r="K134" s="155">
        <v>630</v>
      </c>
    </row>
    <row r="135" spans="1:11" ht="12.75">
      <c r="A135" s="140"/>
      <c r="B135" s="141"/>
      <c r="C135" s="141"/>
      <c r="D135" s="141">
        <v>3433</v>
      </c>
      <c r="E135" s="142"/>
      <c r="F135" s="143" t="s">
        <v>110</v>
      </c>
      <c r="G135" s="150">
        <f>SUM(G136:G138)</f>
        <v>0</v>
      </c>
      <c r="H135" s="150">
        <f>SUM(H136:H138)</f>
        <v>0</v>
      </c>
      <c r="I135" s="150">
        <f t="shared" si="2"/>
        <v>0</v>
      </c>
      <c r="J135" s="146">
        <f t="shared" si="3"/>
        <v>0</v>
      </c>
      <c r="K135" s="150">
        <f>SUM(K136:K138)</f>
        <v>0</v>
      </c>
    </row>
    <row r="136" spans="1:11" ht="12.75">
      <c r="A136" s="151"/>
      <c r="B136" s="152"/>
      <c r="C136" s="152"/>
      <c r="D136" s="152"/>
      <c r="E136" s="153">
        <v>34331</v>
      </c>
      <c r="F136" s="154" t="s">
        <v>111</v>
      </c>
      <c r="G136" s="155"/>
      <c r="H136" s="155"/>
      <c r="I136" s="149">
        <f t="shared" si="2"/>
        <v>0</v>
      </c>
      <c r="J136" s="146">
        <f t="shared" si="3"/>
        <v>0</v>
      </c>
      <c r="K136" s="155"/>
    </row>
    <row r="137" spans="1:11" ht="12.75">
      <c r="A137" s="151"/>
      <c r="B137" s="152"/>
      <c r="C137" s="152"/>
      <c r="D137" s="152"/>
      <c r="E137" s="153">
        <v>34332</v>
      </c>
      <c r="F137" s="154" t="s">
        <v>112</v>
      </c>
      <c r="G137" s="155"/>
      <c r="H137" s="155"/>
      <c r="I137" s="149">
        <f t="shared" si="2"/>
        <v>0</v>
      </c>
      <c r="J137" s="146">
        <f t="shared" si="3"/>
        <v>0</v>
      </c>
      <c r="K137" s="155"/>
    </row>
    <row r="138" spans="1:11" ht="12.75">
      <c r="A138" s="151"/>
      <c r="B138" s="152"/>
      <c r="C138" s="152"/>
      <c r="D138" s="152"/>
      <c r="E138" s="153">
        <v>34333</v>
      </c>
      <c r="F138" s="154" t="s">
        <v>113</v>
      </c>
      <c r="G138" s="155"/>
      <c r="H138" s="155"/>
      <c r="I138" s="149">
        <f t="shared" si="2"/>
        <v>0</v>
      </c>
      <c r="J138" s="146">
        <f t="shared" si="3"/>
        <v>0</v>
      </c>
      <c r="K138" s="155"/>
    </row>
    <row r="139" spans="1:11" s="147" customFormat="1" ht="12.75">
      <c r="A139" s="140"/>
      <c r="B139" s="141"/>
      <c r="C139" s="141"/>
      <c r="D139" s="141">
        <v>3434</v>
      </c>
      <c r="E139" s="142"/>
      <c r="F139" s="143" t="s">
        <v>114</v>
      </c>
      <c r="G139" s="150">
        <f>G140</f>
        <v>0</v>
      </c>
      <c r="H139" s="150">
        <f>H140</f>
        <v>0</v>
      </c>
      <c r="I139" s="150">
        <f aca="true" t="shared" si="4" ref="I139:I166">G139+H139</f>
        <v>0</v>
      </c>
      <c r="J139" s="146">
        <f t="shared" si="3"/>
        <v>0</v>
      </c>
      <c r="K139" s="150">
        <f>K140</f>
        <v>0</v>
      </c>
    </row>
    <row r="140" spans="1:11" ht="12.75">
      <c r="A140" s="151"/>
      <c r="B140" s="152"/>
      <c r="C140" s="152"/>
      <c r="D140" s="152"/>
      <c r="E140" s="153">
        <v>34349</v>
      </c>
      <c r="F140" s="154" t="s">
        <v>114</v>
      </c>
      <c r="G140" s="155"/>
      <c r="H140" s="155"/>
      <c r="I140" s="149">
        <f t="shared" si="4"/>
        <v>0</v>
      </c>
      <c r="J140" s="146">
        <f t="shared" si="3"/>
        <v>0</v>
      </c>
      <c r="K140" s="155"/>
    </row>
    <row r="141" spans="1:11" ht="12.75">
      <c r="A141" s="140"/>
      <c r="B141" s="141">
        <v>38</v>
      </c>
      <c r="C141" s="141"/>
      <c r="D141" s="141"/>
      <c r="E141" s="142"/>
      <c r="F141" s="143" t="s">
        <v>160</v>
      </c>
      <c r="G141" s="148">
        <f aca="true" t="shared" si="5" ref="G141:H143">G142</f>
        <v>0</v>
      </c>
      <c r="H141" s="148">
        <f t="shared" si="5"/>
        <v>0</v>
      </c>
      <c r="I141" s="149">
        <f t="shared" si="4"/>
        <v>0</v>
      </c>
      <c r="J141" s="146">
        <f t="shared" si="3"/>
        <v>0</v>
      </c>
      <c r="K141" s="148">
        <f>K142</f>
        <v>0</v>
      </c>
    </row>
    <row r="142" spans="1:11" ht="12.75">
      <c r="A142" s="140"/>
      <c r="B142" s="141"/>
      <c r="C142" s="141">
        <v>381</v>
      </c>
      <c r="D142" s="141"/>
      <c r="E142" s="142"/>
      <c r="F142" s="143" t="s">
        <v>161</v>
      </c>
      <c r="G142" s="148">
        <f t="shared" si="5"/>
        <v>0</v>
      </c>
      <c r="H142" s="148">
        <f t="shared" si="5"/>
        <v>0</v>
      </c>
      <c r="I142" s="149">
        <f t="shared" si="4"/>
        <v>0</v>
      </c>
      <c r="J142" s="146">
        <f aca="true" t="shared" si="6" ref="J142:J170">K142-G142</f>
        <v>0</v>
      </c>
      <c r="K142" s="148">
        <f>K143</f>
        <v>0</v>
      </c>
    </row>
    <row r="143" spans="1:11" s="147" customFormat="1" ht="12.75">
      <c r="A143" s="140"/>
      <c r="B143" s="141"/>
      <c r="C143" s="141"/>
      <c r="D143" s="141">
        <v>3811</v>
      </c>
      <c r="E143" s="142"/>
      <c r="F143" s="143" t="s">
        <v>162</v>
      </c>
      <c r="G143" s="150">
        <f t="shared" si="5"/>
        <v>0</v>
      </c>
      <c r="H143" s="150">
        <f t="shared" si="5"/>
        <v>0</v>
      </c>
      <c r="I143" s="150">
        <f t="shared" si="4"/>
        <v>0</v>
      </c>
      <c r="J143" s="146">
        <f t="shared" si="6"/>
        <v>0</v>
      </c>
      <c r="K143" s="150">
        <f>K144</f>
        <v>0</v>
      </c>
    </row>
    <row r="144" spans="1:11" ht="12.75">
      <c r="A144" s="151"/>
      <c r="B144" s="152"/>
      <c r="C144" s="152"/>
      <c r="D144" s="152"/>
      <c r="E144" s="153">
        <v>38119</v>
      </c>
      <c r="F144" s="154" t="s">
        <v>163</v>
      </c>
      <c r="G144" s="155"/>
      <c r="H144" s="155"/>
      <c r="I144" s="149">
        <f t="shared" si="4"/>
        <v>0</v>
      </c>
      <c r="J144" s="146">
        <f t="shared" si="6"/>
        <v>0</v>
      </c>
      <c r="K144" s="155"/>
    </row>
    <row r="145" spans="1:11" s="147" customFormat="1" ht="12.75">
      <c r="A145" s="140">
        <v>4</v>
      </c>
      <c r="B145" s="141"/>
      <c r="C145" s="141"/>
      <c r="D145" s="141"/>
      <c r="E145" s="142"/>
      <c r="F145" s="143" t="s">
        <v>115</v>
      </c>
      <c r="G145" s="148">
        <f>G146+G166</f>
        <v>0</v>
      </c>
      <c r="H145" s="148">
        <f>H146+H166</f>
        <v>0</v>
      </c>
      <c r="I145" s="149">
        <f t="shared" si="4"/>
        <v>0</v>
      </c>
      <c r="J145" s="146">
        <f t="shared" si="6"/>
        <v>0</v>
      </c>
      <c r="K145" s="148">
        <f>K146+K166</f>
        <v>0</v>
      </c>
    </row>
    <row r="146" spans="1:11" ht="12.75">
      <c r="A146" s="140"/>
      <c r="B146" s="141">
        <v>42</v>
      </c>
      <c r="C146" s="141"/>
      <c r="D146" s="141"/>
      <c r="E146" s="142"/>
      <c r="F146" s="143" t="s">
        <v>116</v>
      </c>
      <c r="G146" s="148">
        <f>G147+G153</f>
        <v>0</v>
      </c>
      <c r="H146" s="148">
        <f>H147+H153</f>
        <v>0</v>
      </c>
      <c r="I146" s="149">
        <f t="shared" si="4"/>
        <v>0</v>
      </c>
      <c r="J146" s="146">
        <f t="shared" si="6"/>
        <v>0</v>
      </c>
      <c r="K146" s="148">
        <f>K147+K153</f>
        <v>0</v>
      </c>
    </row>
    <row r="147" spans="1:11" ht="12.75">
      <c r="A147" s="140"/>
      <c r="B147" s="141"/>
      <c r="C147" s="141">
        <v>421</v>
      </c>
      <c r="D147" s="141"/>
      <c r="E147" s="142"/>
      <c r="F147" s="143" t="s">
        <v>117</v>
      </c>
      <c r="G147" s="148">
        <f>G148</f>
        <v>0</v>
      </c>
      <c r="H147" s="148">
        <f>H148</f>
        <v>0</v>
      </c>
      <c r="I147" s="149">
        <f t="shared" si="4"/>
        <v>0</v>
      </c>
      <c r="J147" s="146">
        <f t="shared" si="6"/>
        <v>0</v>
      </c>
      <c r="K147" s="148">
        <f>K148</f>
        <v>0</v>
      </c>
    </row>
    <row r="148" spans="1:11" s="147" customFormat="1" ht="12.75">
      <c r="A148" s="140"/>
      <c r="B148" s="141"/>
      <c r="C148" s="141"/>
      <c r="D148" s="141">
        <v>4212</v>
      </c>
      <c r="E148" s="142"/>
      <c r="F148" s="143" t="s">
        <v>118</v>
      </c>
      <c r="G148" s="150">
        <f>SUM(G149:G152)</f>
        <v>0</v>
      </c>
      <c r="H148" s="150">
        <f>SUM(H149:H152)</f>
        <v>0</v>
      </c>
      <c r="I148" s="150">
        <f t="shared" si="4"/>
        <v>0</v>
      </c>
      <c r="J148" s="146">
        <f t="shared" si="6"/>
        <v>0</v>
      </c>
      <c r="K148" s="150">
        <f>SUM(K149:K152)</f>
        <v>0</v>
      </c>
    </row>
    <row r="149" spans="1:11" ht="12.75">
      <c r="A149" s="151"/>
      <c r="B149" s="152"/>
      <c r="C149" s="152"/>
      <c r="D149" s="152"/>
      <c r="E149" s="153">
        <v>42121</v>
      </c>
      <c r="F149" s="154" t="s">
        <v>119</v>
      </c>
      <c r="G149" s="155"/>
      <c r="H149" s="155"/>
      <c r="I149" s="149">
        <f t="shared" si="4"/>
        <v>0</v>
      </c>
      <c r="J149" s="146">
        <f t="shared" si="6"/>
        <v>0</v>
      </c>
      <c r="K149" s="155"/>
    </row>
    <row r="150" spans="1:11" ht="25.5">
      <c r="A150" s="151"/>
      <c r="B150" s="152"/>
      <c r="C150" s="152"/>
      <c r="D150" s="152"/>
      <c r="E150" s="153">
        <v>42123</v>
      </c>
      <c r="F150" s="154" t="s">
        <v>120</v>
      </c>
      <c r="G150" s="155"/>
      <c r="H150" s="155"/>
      <c r="I150" s="149">
        <f t="shared" si="4"/>
        <v>0</v>
      </c>
      <c r="J150" s="146">
        <f t="shared" si="6"/>
        <v>0</v>
      </c>
      <c r="K150" s="155"/>
    </row>
    <row r="151" spans="1:11" ht="12.75">
      <c r="A151" s="151"/>
      <c r="B151" s="152"/>
      <c r="C151" s="152"/>
      <c r="D151" s="152"/>
      <c r="E151" s="153">
        <v>42126</v>
      </c>
      <c r="F151" s="154" t="s">
        <v>121</v>
      </c>
      <c r="G151" s="155"/>
      <c r="H151" s="155"/>
      <c r="I151" s="149">
        <f t="shared" si="4"/>
        <v>0</v>
      </c>
      <c r="J151" s="146">
        <f t="shared" si="6"/>
        <v>0</v>
      </c>
      <c r="K151" s="155"/>
    </row>
    <row r="152" spans="1:11" ht="12.75">
      <c r="A152" s="151"/>
      <c r="B152" s="152"/>
      <c r="C152" s="152"/>
      <c r="D152" s="152"/>
      <c r="E152" s="153">
        <v>42129</v>
      </c>
      <c r="F152" s="154" t="s">
        <v>122</v>
      </c>
      <c r="G152" s="155"/>
      <c r="H152" s="155"/>
      <c r="I152" s="149">
        <f t="shared" si="4"/>
        <v>0</v>
      </c>
      <c r="J152" s="146">
        <f t="shared" si="6"/>
        <v>0</v>
      </c>
      <c r="K152" s="155"/>
    </row>
    <row r="153" spans="1:11" ht="12.75">
      <c r="A153" s="140"/>
      <c r="B153" s="141"/>
      <c r="C153" s="141">
        <v>422</v>
      </c>
      <c r="D153" s="141"/>
      <c r="E153" s="142"/>
      <c r="F153" s="143" t="s">
        <v>123</v>
      </c>
      <c r="G153" s="148">
        <f>G158+G154+G163</f>
        <v>0</v>
      </c>
      <c r="H153" s="148">
        <f>H158+H154+H163</f>
        <v>0</v>
      </c>
      <c r="I153" s="149">
        <f t="shared" si="4"/>
        <v>0</v>
      </c>
      <c r="J153" s="146">
        <f t="shared" si="6"/>
        <v>0</v>
      </c>
      <c r="K153" s="148">
        <f>K158+K154+K163</f>
        <v>0</v>
      </c>
    </row>
    <row r="154" spans="1:11" s="147" customFormat="1" ht="12.75">
      <c r="A154" s="140"/>
      <c r="B154" s="141"/>
      <c r="C154" s="141"/>
      <c r="D154" s="141">
        <v>4221</v>
      </c>
      <c r="E154" s="142"/>
      <c r="F154" s="143" t="s">
        <v>124</v>
      </c>
      <c r="G154" s="150">
        <f>SUM(G155:G157)</f>
        <v>0</v>
      </c>
      <c r="H154" s="150">
        <f>SUM(H155:H157)</f>
        <v>0</v>
      </c>
      <c r="I154" s="150">
        <f t="shared" si="4"/>
        <v>0</v>
      </c>
      <c r="J154" s="146">
        <f t="shared" si="6"/>
        <v>0</v>
      </c>
      <c r="K154" s="150">
        <f>SUM(K155:K157)</f>
        <v>0</v>
      </c>
    </row>
    <row r="155" spans="1:11" ht="12.75">
      <c r="A155" s="151"/>
      <c r="B155" s="152"/>
      <c r="C155" s="152"/>
      <c r="D155" s="152"/>
      <c r="E155" s="153">
        <v>42211</v>
      </c>
      <c r="F155" s="154" t="s">
        <v>125</v>
      </c>
      <c r="G155" s="155"/>
      <c r="H155" s="155"/>
      <c r="I155" s="149">
        <f t="shared" si="4"/>
        <v>0</v>
      </c>
      <c r="J155" s="146">
        <f t="shared" si="6"/>
        <v>0</v>
      </c>
      <c r="K155" s="155"/>
    </row>
    <row r="156" spans="1:11" ht="12.75">
      <c r="A156" s="151"/>
      <c r="B156" s="152"/>
      <c r="C156" s="152"/>
      <c r="D156" s="152"/>
      <c r="E156" s="153">
        <v>42212</v>
      </c>
      <c r="F156" s="154" t="s">
        <v>126</v>
      </c>
      <c r="G156" s="155"/>
      <c r="H156" s="155"/>
      <c r="I156" s="149">
        <f t="shared" si="4"/>
        <v>0</v>
      </c>
      <c r="J156" s="146">
        <f t="shared" si="6"/>
        <v>0</v>
      </c>
      <c r="K156" s="155"/>
    </row>
    <row r="157" spans="1:11" ht="12.75">
      <c r="A157" s="151"/>
      <c r="B157" s="152"/>
      <c r="C157" s="152"/>
      <c r="D157" s="152"/>
      <c r="E157" s="153">
        <v>42219</v>
      </c>
      <c r="F157" s="154" t="s">
        <v>127</v>
      </c>
      <c r="G157" s="155"/>
      <c r="H157" s="155"/>
      <c r="I157" s="149">
        <f t="shared" si="4"/>
        <v>0</v>
      </c>
      <c r="J157" s="146">
        <f t="shared" si="6"/>
        <v>0</v>
      </c>
      <c r="K157" s="155"/>
    </row>
    <row r="158" spans="1:11" s="147" customFormat="1" ht="12.75">
      <c r="A158" s="161"/>
      <c r="B158" s="162"/>
      <c r="C158" s="162"/>
      <c r="D158" s="163">
        <v>4222</v>
      </c>
      <c r="E158" s="158"/>
      <c r="F158" s="159" t="s">
        <v>128</v>
      </c>
      <c r="G158" s="164">
        <f>SUM(G159:G162)</f>
        <v>0</v>
      </c>
      <c r="H158" s="164">
        <f>SUM(H159:H162)</f>
        <v>0</v>
      </c>
      <c r="I158" s="165">
        <f t="shared" si="4"/>
        <v>0</v>
      </c>
      <c r="J158" s="146">
        <f t="shared" si="6"/>
        <v>0</v>
      </c>
      <c r="K158" s="164">
        <f>SUM(K159:K162)</f>
        <v>0</v>
      </c>
    </row>
    <row r="159" spans="1:11" ht="12.75">
      <c r="A159" s="166"/>
      <c r="B159" s="167"/>
      <c r="C159" s="167"/>
      <c r="D159" s="168"/>
      <c r="E159" s="153">
        <v>42221</v>
      </c>
      <c r="F159" s="157" t="s">
        <v>129</v>
      </c>
      <c r="G159" s="169"/>
      <c r="H159" s="169"/>
      <c r="I159" s="170">
        <f t="shared" si="4"/>
        <v>0</v>
      </c>
      <c r="J159" s="146">
        <f t="shared" si="6"/>
        <v>0</v>
      </c>
      <c r="K159" s="169"/>
    </row>
    <row r="160" spans="1:11" ht="12.75">
      <c r="A160" s="166"/>
      <c r="B160" s="167"/>
      <c r="C160" s="167"/>
      <c r="D160" s="168"/>
      <c r="E160" s="153">
        <v>42222</v>
      </c>
      <c r="F160" s="157" t="s">
        <v>130</v>
      </c>
      <c r="G160" s="169"/>
      <c r="H160" s="169"/>
      <c r="I160" s="170">
        <f t="shared" si="4"/>
        <v>0</v>
      </c>
      <c r="J160" s="146">
        <f t="shared" si="6"/>
        <v>0</v>
      </c>
      <c r="K160" s="169"/>
    </row>
    <row r="161" spans="1:11" ht="16.5" customHeight="1">
      <c r="A161" s="166"/>
      <c r="B161" s="167"/>
      <c r="C161" s="167"/>
      <c r="D161" s="168"/>
      <c r="E161" s="153">
        <v>42223</v>
      </c>
      <c r="F161" s="157" t="s">
        <v>131</v>
      </c>
      <c r="G161" s="169"/>
      <c r="H161" s="169"/>
      <c r="I161" s="170">
        <f t="shared" si="4"/>
        <v>0</v>
      </c>
      <c r="J161" s="146">
        <f t="shared" si="6"/>
        <v>0</v>
      </c>
      <c r="K161" s="169"/>
    </row>
    <row r="162" spans="1:11" ht="12.75">
      <c r="A162" s="166"/>
      <c r="B162" s="167"/>
      <c r="C162" s="167"/>
      <c r="D162" s="168"/>
      <c r="E162" s="156">
        <v>42229</v>
      </c>
      <c r="F162" s="157" t="s">
        <v>132</v>
      </c>
      <c r="G162" s="169"/>
      <c r="H162" s="169"/>
      <c r="I162" s="170">
        <f t="shared" si="4"/>
        <v>0</v>
      </c>
      <c r="J162" s="146">
        <f t="shared" si="6"/>
        <v>0</v>
      </c>
      <c r="K162" s="169"/>
    </row>
    <row r="163" spans="1:11" ht="12.75">
      <c r="A163" s="166"/>
      <c r="B163" s="167"/>
      <c r="C163" s="167"/>
      <c r="D163" s="163">
        <v>4226</v>
      </c>
      <c r="E163" s="158"/>
      <c r="F163" s="159" t="s">
        <v>133</v>
      </c>
      <c r="G163" s="164">
        <f>G164+G165</f>
        <v>0</v>
      </c>
      <c r="H163" s="164">
        <f>H164+H165</f>
        <v>0</v>
      </c>
      <c r="I163" s="164">
        <f t="shared" si="4"/>
        <v>0</v>
      </c>
      <c r="J163" s="146">
        <f t="shared" si="6"/>
        <v>0</v>
      </c>
      <c r="K163" s="164">
        <f>K164+K165</f>
        <v>0</v>
      </c>
    </row>
    <row r="164" spans="1:11" ht="12.75">
      <c r="A164" s="166"/>
      <c r="B164" s="167"/>
      <c r="C164" s="167"/>
      <c r="D164" s="168"/>
      <c r="E164" s="156">
        <v>42261</v>
      </c>
      <c r="F164" s="157" t="s">
        <v>134</v>
      </c>
      <c r="G164" s="169"/>
      <c r="H164" s="169"/>
      <c r="I164" s="170">
        <f t="shared" si="4"/>
        <v>0</v>
      </c>
      <c r="J164" s="146">
        <f t="shared" si="6"/>
        <v>0</v>
      </c>
      <c r="K164" s="169"/>
    </row>
    <row r="165" spans="1:11" ht="12.75">
      <c r="A165" s="166"/>
      <c r="B165" s="167"/>
      <c r="C165" s="167"/>
      <c r="D165" s="168"/>
      <c r="E165" s="156">
        <v>42262</v>
      </c>
      <c r="F165" s="157" t="s">
        <v>135</v>
      </c>
      <c r="G165" s="169"/>
      <c r="H165" s="169"/>
      <c r="I165" s="170">
        <f t="shared" si="4"/>
        <v>0</v>
      </c>
      <c r="J165" s="146">
        <f t="shared" si="6"/>
        <v>0</v>
      </c>
      <c r="K165" s="169"/>
    </row>
    <row r="166" spans="1:11" ht="25.5">
      <c r="A166" s="140"/>
      <c r="B166" s="141">
        <v>43</v>
      </c>
      <c r="C166" s="141"/>
      <c r="D166" s="141"/>
      <c r="E166" s="142"/>
      <c r="F166" s="143" t="s">
        <v>146</v>
      </c>
      <c r="G166" s="148">
        <f>G167</f>
        <v>0</v>
      </c>
      <c r="H166" s="148">
        <f>H167</f>
        <v>0</v>
      </c>
      <c r="I166" s="149">
        <f t="shared" si="4"/>
        <v>0</v>
      </c>
      <c r="J166" s="146">
        <f t="shared" si="6"/>
        <v>0</v>
      </c>
      <c r="K166" s="148">
        <f>K167</f>
        <v>0</v>
      </c>
    </row>
    <row r="167" spans="1:11" s="147" customFormat="1" ht="12.75">
      <c r="A167" s="161"/>
      <c r="B167" s="162"/>
      <c r="C167" s="162">
        <v>431</v>
      </c>
      <c r="D167" s="163"/>
      <c r="E167" s="158"/>
      <c r="F167" s="159" t="s">
        <v>147</v>
      </c>
      <c r="G167" s="164">
        <f>G168</f>
        <v>0</v>
      </c>
      <c r="H167" s="164">
        <f>H168</f>
        <v>0</v>
      </c>
      <c r="I167" s="165">
        <f>G167+H167</f>
        <v>0</v>
      </c>
      <c r="J167" s="146">
        <f t="shared" si="6"/>
        <v>0</v>
      </c>
      <c r="K167" s="164">
        <f>K168</f>
        <v>0</v>
      </c>
    </row>
    <row r="168" spans="1:11" s="147" customFormat="1" ht="23.25" customHeight="1">
      <c r="A168" s="161"/>
      <c r="B168" s="162"/>
      <c r="C168" s="162"/>
      <c r="D168" s="163">
        <v>4312</v>
      </c>
      <c r="E168" s="158"/>
      <c r="F168" s="159" t="s">
        <v>148</v>
      </c>
      <c r="G168" s="164">
        <f>SUM(G169:G170)</f>
        <v>0</v>
      </c>
      <c r="H168" s="164">
        <f>SUM(H169:H170)</f>
        <v>0</v>
      </c>
      <c r="I168" s="164">
        <f>G168+H168</f>
        <v>0</v>
      </c>
      <c r="J168" s="146">
        <f t="shared" si="6"/>
        <v>0</v>
      </c>
      <c r="K168" s="164">
        <f>SUM(K169:K170)</f>
        <v>0</v>
      </c>
    </row>
    <row r="169" spans="1:11" ht="12.75">
      <c r="A169" s="166"/>
      <c r="B169" s="167"/>
      <c r="C169" s="167"/>
      <c r="D169" s="168"/>
      <c r="E169" s="156">
        <v>43121</v>
      </c>
      <c r="F169" s="157" t="s">
        <v>148</v>
      </c>
      <c r="G169" s="169"/>
      <c r="H169" s="169"/>
      <c r="I169" s="170">
        <f>G169+H169</f>
        <v>0</v>
      </c>
      <c r="J169" s="146">
        <f t="shared" si="6"/>
        <v>0</v>
      </c>
      <c r="K169" s="169"/>
    </row>
    <row r="170" spans="1:11" ht="13.5" thickBot="1">
      <c r="A170" s="171"/>
      <c r="B170" s="172"/>
      <c r="C170" s="172"/>
      <c r="D170" s="173"/>
      <c r="E170" s="174">
        <v>43129</v>
      </c>
      <c r="F170" s="175" t="s">
        <v>149</v>
      </c>
      <c r="G170" s="176"/>
      <c r="H170" s="176"/>
      <c r="I170" s="177">
        <f>G170+H170</f>
        <v>0</v>
      </c>
      <c r="J170" s="146">
        <f t="shared" si="6"/>
        <v>0</v>
      </c>
      <c r="K170" s="176"/>
    </row>
    <row r="171" spans="7:11" ht="12.75">
      <c r="G171" s="181"/>
      <c r="H171" s="181"/>
      <c r="I171" s="182"/>
      <c r="K171" s="181"/>
    </row>
    <row r="172" spans="7:11" ht="12.75">
      <c r="G172" s="183"/>
      <c r="H172" s="183"/>
      <c r="K172" s="183"/>
    </row>
    <row r="173" spans="2:11" ht="12.75">
      <c r="B173" s="208" t="s">
        <v>153</v>
      </c>
      <c r="C173" s="208"/>
      <c r="D173" s="208"/>
      <c r="E173" s="208"/>
      <c r="F173" s="184" t="s">
        <v>154</v>
      </c>
      <c r="G173" s="209" t="s">
        <v>155</v>
      </c>
      <c r="H173" s="209"/>
      <c r="I173" s="182"/>
      <c r="K173" s="137"/>
    </row>
    <row r="174" spans="7:11" ht="12.75">
      <c r="G174" s="181"/>
      <c r="H174" s="181"/>
      <c r="I174" s="182"/>
      <c r="K174" s="181"/>
    </row>
    <row r="175" spans="7:11" ht="12.75">
      <c r="G175" s="181"/>
      <c r="H175" s="181"/>
      <c r="I175" s="182"/>
      <c r="K175" s="181"/>
    </row>
  </sheetData>
  <sheetProtection/>
  <mergeCells count="15">
    <mergeCell ref="C5:C6"/>
    <mergeCell ref="D5:D6"/>
    <mergeCell ref="E5:E6"/>
    <mergeCell ref="F5:F6"/>
    <mergeCell ref="G5:H5"/>
    <mergeCell ref="I5:I6"/>
    <mergeCell ref="A1:D1"/>
    <mergeCell ref="E1:G1"/>
    <mergeCell ref="A2:G2"/>
    <mergeCell ref="A3:I3"/>
    <mergeCell ref="B173:E173"/>
    <mergeCell ref="G173:H173"/>
    <mergeCell ref="A4:I4"/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KOPRIVNIČKO-KRIŽEVAČKA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Robertina Zdjelar</dc:creator>
  <cp:keywords/>
  <dc:description/>
  <cp:lastModifiedBy>Slavica Benko</cp:lastModifiedBy>
  <cp:lastPrinted>2016-09-06T06:25:17Z</cp:lastPrinted>
  <dcterms:created xsi:type="dcterms:W3CDTF">2002-08-13T13:20:31Z</dcterms:created>
  <dcterms:modified xsi:type="dcterms:W3CDTF">2016-10-10T07:24:34Z</dcterms:modified>
  <cp:category/>
  <cp:version/>
  <cp:contentType/>
  <cp:contentStatus/>
</cp:coreProperties>
</file>